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evkaz\Desktop\GARGŽDŲ MUZIKOS MOKYKLA\Forma Nr2 ir paž.apie paj biudž vykd.atask\"/>
    </mc:Choice>
  </mc:AlternateContent>
  <xr:revisionPtr revIDLastSave="0" documentId="13_ncr:1_{187ADF62-BA6E-4FAE-B87B-F076443A1971}" xr6:coauthVersionLast="47" xr6:coauthVersionMax="47" xr10:uidLastSave="{00000000-0000-0000-0000-000000000000}"/>
  <bookViews>
    <workbookView xWindow="-120" yWindow="-120" windowWidth="29040" windowHeight="15840" firstSheet="4" activeTab="6" xr2:uid="{00000000-000D-0000-FFFF-FFFF00000000}"/>
  </bookViews>
  <sheets>
    <sheet name="Forma Nr2 suvestinė" sheetId="6" r:id="rId1"/>
    <sheet name="Forma Nr.2 ML" sheetId="15" r:id="rId2"/>
    <sheet name="Forma Nr.2 S" sheetId="2" r:id="rId3"/>
    <sheet name="Forma Nr2 SB suv" sheetId="5" r:id="rId4"/>
    <sheet name="Forma Nr.2 SB" sheetId="3" r:id="rId5"/>
    <sheet name="Forma Nr.2 SB 1.4.4.28" sheetId="4" r:id="rId6"/>
    <sheet name="Gautų FS pažyma" sheetId="7" r:id="rId7"/>
    <sheet name="Gautų FS pažyma pagal šaltinį" sheetId="8" r:id="rId8"/>
    <sheet name="Sukauptų FS pažyma" sheetId="9" r:id="rId9"/>
    <sheet name="Sukauptų FS pažyma pagal šalt" sheetId="10" r:id="rId10"/>
    <sheet name="9 priedas" sheetId="11" r:id="rId11"/>
    <sheet name="Pažyma prie 9 priedo" sheetId="14" r:id="rId12"/>
    <sheet name="S7" sheetId="12" r:id="rId13"/>
    <sheet name="Pažyma apie pajamas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0" l="1"/>
  <c r="H18" i="10"/>
  <c r="H23" i="9"/>
  <c r="H18" i="9"/>
  <c r="K83" i="11"/>
  <c r="K82" i="11" s="1"/>
  <c r="J83" i="11"/>
  <c r="J82" i="11" s="1"/>
  <c r="I83" i="11"/>
  <c r="I82" i="11"/>
  <c r="K76" i="11"/>
  <c r="J76" i="11"/>
  <c r="J75" i="11" s="1"/>
  <c r="I76" i="11"/>
  <c r="I75" i="11" s="1"/>
  <c r="K75" i="11"/>
  <c r="K70" i="11"/>
  <c r="J70" i="11"/>
  <c r="I70" i="11"/>
  <c r="K67" i="11"/>
  <c r="J67" i="11"/>
  <c r="I67" i="11"/>
  <c r="I66" i="11" s="1"/>
  <c r="K66" i="11"/>
  <c r="J66" i="11"/>
  <c r="K59" i="11"/>
  <c r="J59" i="11"/>
  <c r="I59" i="11"/>
  <c r="K54" i="11"/>
  <c r="J54" i="11"/>
  <c r="I54" i="11"/>
  <c r="K51" i="11"/>
  <c r="J51" i="11"/>
  <c r="I51" i="11"/>
  <c r="K48" i="11"/>
  <c r="J48" i="11"/>
  <c r="J47" i="11" s="1"/>
  <c r="I48" i="11"/>
  <c r="I47" i="11" s="1"/>
  <c r="K47" i="11"/>
  <c r="K43" i="11"/>
  <c r="K42" i="11" s="1"/>
  <c r="J43" i="11"/>
  <c r="J42" i="11" s="1"/>
  <c r="I43" i="11"/>
  <c r="I42" i="11"/>
  <c r="K39" i="11"/>
  <c r="J39" i="11"/>
  <c r="I39" i="11"/>
  <c r="K37" i="11"/>
  <c r="J37" i="11"/>
  <c r="I37" i="11"/>
  <c r="K32" i="11"/>
  <c r="K31" i="11" s="1"/>
  <c r="K30" i="11" s="1"/>
  <c r="K91" i="11" s="1"/>
  <c r="J32" i="11"/>
  <c r="J31" i="11" s="1"/>
  <c r="J30" i="11" s="1"/>
  <c r="J91" i="11" s="1"/>
  <c r="I32" i="11"/>
  <c r="I31" i="11"/>
  <c r="H22" i="8"/>
  <c r="H18" i="8"/>
  <c r="H22" i="7"/>
  <c r="H18" i="7"/>
  <c r="L367" i="6"/>
  <c r="K367" i="6"/>
  <c r="J367" i="6"/>
  <c r="I367" i="6"/>
  <c r="I366" i="6" s="1"/>
  <c r="L366" i="6"/>
  <c r="K366" i="6"/>
  <c r="J366" i="6"/>
  <c r="L364" i="6"/>
  <c r="K364" i="6"/>
  <c r="K363" i="6" s="1"/>
  <c r="J364" i="6"/>
  <c r="J363" i="6" s="1"/>
  <c r="I364" i="6"/>
  <c r="I363" i="6" s="1"/>
  <c r="L363" i="6"/>
  <c r="L361" i="6"/>
  <c r="L360" i="6" s="1"/>
  <c r="K361" i="6"/>
  <c r="K360" i="6" s="1"/>
  <c r="J361" i="6"/>
  <c r="J360" i="6" s="1"/>
  <c r="I361" i="6"/>
  <c r="I360" i="6"/>
  <c r="L357" i="6"/>
  <c r="K357" i="6"/>
  <c r="J357" i="6"/>
  <c r="I357" i="6"/>
  <c r="I356" i="6" s="1"/>
  <c r="L356" i="6"/>
  <c r="K356" i="6"/>
  <c r="J356" i="6"/>
  <c r="L353" i="6"/>
  <c r="K353" i="6"/>
  <c r="K352" i="6" s="1"/>
  <c r="J353" i="6"/>
  <c r="J352" i="6" s="1"/>
  <c r="I353" i="6"/>
  <c r="I352" i="6" s="1"/>
  <c r="L352" i="6"/>
  <c r="L349" i="6"/>
  <c r="L348" i="6" s="1"/>
  <c r="K349" i="6"/>
  <c r="K348" i="6" s="1"/>
  <c r="J349" i="6"/>
  <c r="J348" i="6" s="1"/>
  <c r="I349" i="6"/>
  <c r="I348" i="6"/>
  <c r="L345" i="6"/>
  <c r="K345" i="6"/>
  <c r="J345" i="6"/>
  <c r="I345" i="6"/>
  <c r="L342" i="6"/>
  <c r="K342" i="6"/>
  <c r="J342" i="6"/>
  <c r="I342" i="6"/>
  <c r="L340" i="6"/>
  <c r="K340" i="6"/>
  <c r="K339" i="6" s="1"/>
  <c r="J340" i="6"/>
  <c r="J339" i="6" s="1"/>
  <c r="I340" i="6"/>
  <c r="I339" i="6" s="1"/>
  <c r="L339" i="6"/>
  <c r="L335" i="6"/>
  <c r="K335" i="6"/>
  <c r="K334" i="6" s="1"/>
  <c r="J335" i="6"/>
  <c r="J334" i="6" s="1"/>
  <c r="I335" i="6"/>
  <c r="I334" i="6" s="1"/>
  <c r="L334" i="6"/>
  <c r="L332" i="6"/>
  <c r="L331" i="6" s="1"/>
  <c r="K332" i="6"/>
  <c r="K331" i="6" s="1"/>
  <c r="J332" i="6"/>
  <c r="J331" i="6" s="1"/>
  <c r="I332" i="6"/>
  <c r="I331" i="6"/>
  <c r="L329" i="6"/>
  <c r="K329" i="6"/>
  <c r="J329" i="6"/>
  <c r="I329" i="6"/>
  <c r="L328" i="6"/>
  <c r="K328" i="6"/>
  <c r="J328" i="6"/>
  <c r="I328" i="6"/>
  <c r="L325" i="6"/>
  <c r="K325" i="6"/>
  <c r="K324" i="6" s="1"/>
  <c r="J325" i="6"/>
  <c r="J324" i="6" s="1"/>
  <c r="I325" i="6"/>
  <c r="I324" i="6" s="1"/>
  <c r="L324" i="6"/>
  <c r="L321" i="6"/>
  <c r="L320" i="6" s="1"/>
  <c r="K321" i="6"/>
  <c r="K320" i="6" s="1"/>
  <c r="J321" i="6"/>
  <c r="J320" i="6" s="1"/>
  <c r="I321" i="6"/>
  <c r="I320" i="6"/>
  <c r="L317" i="6"/>
  <c r="K317" i="6"/>
  <c r="J317" i="6"/>
  <c r="I317" i="6"/>
  <c r="L316" i="6"/>
  <c r="K316" i="6"/>
  <c r="J316" i="6"/>
  <c r="I316" i="6"/>
  <c r="L313" i="6"/>
  <c r="K313" i="6"/>
  <c r="J313" i="6"/>
  <c r="I313" i="6"/>
  <c r="L310" i="6"/>
  <c r="K310" i="6"/>
  <c r="J310" i="6"/>
  <c r="I310" i="6"/>
  <c r="L308" i="6"/>
  <c r="L307" i="6" s="1"/>
  <c r="K308" i="6"/>
  <c r="K307" i="6" s="1"/>
  <c r="K306" i="6" s="1"/>
  <c r="J308" i="6"/>
  <c r="J307" i="6" s="1"/>
  <c r="J306" i="6" s="1"/>
  <c r="I308" i="6"/>
  <c r="I307" i="6"/>
  <c r="L302" i="6"/>
  <c r="K302" i="6"/>
  <c r="K301" i="6" s="1"/>
  <c r="J302" i="6"/>
  <c r="J301" i="6" s="1"/>
  <c r="I302" i="6"/>
  <c r="I301" i="6" s="1"/>
  <c r="L301" i="6"/>
  <c r="L299" i="6"/>
  <c r="L298" i="6" s="1"/>
  <c r="K299" i="6"/>
  <c r="K298" i="6" s="1"/>
  <c r="J299" i="6"/>
  <c r="J298" i="6" s="1"/>
  <c r="I299" i="6"/>
  <c r="I298" i="6"/>
  <c r="L296" i="6"/>
  <c r="K296" i="6"/>
  <c r="J296" i="6"/>
  <c r="I296" i="6"/>
  <c r="L295" i="6"/>
  <c r="K295" i="6"/>
  <c r="J295" i="6"/>
  <c r="I295" i="6"/>
  <c r="L292" i="6"/>
  <c r="K292" i="6"/>
  <c r="K291" i="6" s="1"/>
  <c r="J292" i="6"/>
  <c r="J291" i="6" s="1"/>
  <c r="I292" i="6"/>
  <c r="I291" i="6" s="1"/>
  <c r="L291" i="6"/>
  <c r="L288" i="6"/>
  <c r="L287" i="6" s="1"/>
  <c r="K288" i="6"/>
  <c r="K287" i="6" s="1"/>
  <c r="J288" i="6"/>
  <c r="J287" i="6" s="1"/>
  <c r="I288" i="6"/>
  <c r="I287" i="6"/>
  <c r="L284" i="6"/>
  <c r="K284" i="6"/>
  <c r="J284" i="6"/>
  <c r="I284" i="6"/>
  <c r="L283" i="6"/>
  <c r="K283" i="6"/>
  <c r="J283" i="6"/>
  <c r="I283" i="6"/>
  <c r="L280" i="6"/>
  <c r="K280" i="6"/>
  <c r="J280" i="6"/>
  <c r="I280" i="6"/>
  <c r="L277" i="6"/>
  <c r="K277" i="6"/>
  <c r="J277" i="6"/>
  <c r="I277" i="6"/>
  <c r="L275" i="6"/>
  <c r="L274" i="6" s="1"/>
  <c r="L273" i="6" s="1"/>
  <c r="K275" i="6"/>
  <c r="K274" i="6" s="1"/>
  <c r="K273" i="6" s="1"/>
  <c r="J275" i="6"/>
  <c r="J274" i="6" s="1"/>
  <c r="J273" i="6" s="1"/>
  <c r="I275" i="6"/>
  <c r="I274" i="6"/>
  <c r="L270" i="6"/>
  <c r="L269" i="6" s="1"/>
  <c r="K270" i="6"/>
  <c r="K269" i="6" s="1"/>
  <c r="J270" i="6"/>
  <c r="J269" i="6" s="1"/>
  <c r="I270" i="6"/>
  <c r="I269" i="6"/>
  <c r="L267" i="6"/>
  <c r="K267" i="6"/>
  <c r="J267" i="6"/>
  <c r="I267" i="6"/>
  <c r="L266" i="6"/>
  <c r="K266" i="6"/>
  <c r="J266" i="6"/>
  <c r="I266" i="6"/>
  <c r="L264" i="6"/>
  <c r="K264" i="6"/>
  <c r="K263" i="6" s="1"/>
  <c r="J264" i="6"/>
  <c r="J263" i="6" s="1"/>
  <c r="I264" i="6"/>
  <c r="I263" i="6" s="1"/>
  <c r="L263" i="6"/>
  <c r="L260" i="6"/>
  <c r="L259" i="6" s="1"/>
  <c r="K260" i="6"/>
  <c r="K259" i="6" s="1"/>
  <c r="J260" i="6"/>
  <c r="J259" i="6" s="1"/>
  <c r="I260" i="6"/>
  <c r="I259" i="6"/>
  <c r="L256" i="6"/>
  <c r="K256" i="6"/>
  <c r="J256" i="6"/>
  <c r="I256" i="6"/>
  <c r="L255" i="6"/>
  <c r="K255" i="6"/>
  <c r="J255" i="6"/>
  <c r="I255" i="6"/>
  <c r="L252" i="6"/>
  <c r="K252" i="6"/>
  <c r="K251" i="6" s="1"/>
  <c r="J252" i="6"/>
  <c r="J251" i="6" s="1"/>
  <c r="I252" i="6"/>
  <c r="I251" i="6" s="1"/>
  <c r="I241" i="6" s="1"/>
  <c r="L251" i="6"/>
  <c r="L248" i="6"/>
  <c r="K248" i="6"/>
  <c r="J248" i="6"/>
  <c r="I248" i="6"/>
  <c r="L245" i="6"/>
  <c r="K245" i="6"/>
  <c r="J245" i="6"/>
  <c r="I245" i="6"/>
  <c r="L243" i="6"/>
  <c r="K243" i="6"/>
  <c r="J243" i="6"/>
  <c r="I243" i="6"/>
  <c r="L242" i="6"/>
  <c r="K242" i="6"/>
  <c r="J242" i="6"/>
  <c r="I242" i="6"/>
  <c r="L236" i="6"/>
  <c r="L235" i="6" s="1"/>
  <c r="L234" i="6" s="1"/>
  <c r="K236" i="6"/>
  <c r="K235" i="6" s="1"/>
  <c r="K234" i="6" s="1"/>
  <c r="J236" i="6"/>
  <c r="J235" i="6" s="1"/>
  <c r="J234" i="6" s="1"/>
  <c r="I236" i="6"/>
  <c r="I235" i="6"/>
  <c r="I234" i="6" s="1"/>
  <c r="L232" i="6"/>
  <c r="L231" i="6" s="1"/>
  <c r="L230" i="6" s="1"/>
  <c r="K232" i="6"/>
  <c r="K231" i="6" s="1"/>
  <c r="K230" i="6" s="1"/>
  <c r="J232" i="6"/>
  <c r="J231" i="6" s="1"/>
  <c r="J230" i="6" s="1"/>
  <c r="I232" i="6"/>
  <c r="I231" i="6"/>
  <c r="I230" i="6" s="1"/>
  <c r="L223" i="6"/>
  <c r="L222" i="6" s="1"/>
  <c r="K223" i="6"/>
  <c r="K222" i="6" s="1"/>
  <c r="J223" i="6"/>
  <c r="J222" i="6" s="1"/>
  <c r="I223" i="6"/>
  <c r="I222" i="6"/>
  <c r="L220" i="6"/>
  <c r="L219" i="6" s="1"/>
  <c r="L218" i="6" s="1"/>
  <c r="K220" i="6"/>
  <c r="J220" i="6"/>
  <c r="I220" i="6"/>
  <c r="K219" i="6"/>
  <c r="K218" i="6" s="1"/>
  <c r="J219" i="6"/>
  <c r="J218" i="6" s="1"/>
  <c r="I219" i="6"/>
  <c r="I218" i="6"/>
  <c r="L213" i="6"/>
  <c r="L212" i="6" s="1"/>
  <c r="L211" i="6" s="1"/>
  <c r="K213" i="6"/>
  <c r="J213" i="6"/>
  <c r="I213" i="6"/>
  <c r="K212" i="6"/>
  <c r="K211" i="6" s="1"/>
  <c r="J212" i="6"/>
  <c r="J211" i="6" s="1"/>
  <c r="I212" i="6"/>
  <c r="I211" i="6" s="1"/>
  <c r="L209" i="6"/>
  <c r="L208" i="6" s="1"/>
  <c r="K209" i="6"/>
  <c r="J209" i="6"/>
  <c r="I209" i="6"/>
  <c r="K208" i="6"/>
  <c r="J208" i="6"/>
  <c r="I208" i="6"/>
  <c r="L204" i="6"/>
  <c r="K204" i="6"/>
  <c r="K203" i="6" s="1"/>
  <c r="J204" i="6"/>
  <c r="J203" i="6" s="1"/>
  <c r="I204" i="6"/>
  <c r="L203" i="6"/>
  <c r="I203" i="6"/>
  <c r="L198" i="6"/>
  <c r="L197" i="6" s="1"/>
  <c r="K198" i="6"/>
  <c r="K197" i="6" s="1"/>
  <c r="J198" i="6"/>
  <c r="J197" i="6" s="1"/>
  <c r="I198" i="6"/>
  <c r="I197" i="6" s="1"/>
  <c r="I188" i="6" s="1"/>
  <c r="L193" i="6"/>
  <c r="L192" i="6" s="1"/>
  <c r="K193" i="6"/>
  <c r="J193" i="6"/>
  <c r="I193" i="6"/>
  <c r="K192" i="6"/>
  <c r="J192" i="6"/>
  <c r="I192" i="6"/>
  <c r="L190" i="6"/>
  <c r="K190" i="6"/>
  <c r="K189" i="6" s="1"/>
  <c r="J190" i="6"/>
  <c r="J189" i="6" s="1"/>
  <c r="I190" i="6"/>
  <c r="L189" i="6"/>
  <c r="I189" i="6"/>
  <c r="L182" i="6"/>
  <c r="L181" i="6" s="1"/>
  <c r="K182" i="6"/>
  <c r="K181" i="6" s="1"/>
  <c r="J182" i="6"/>
  <c r="J181" i="6" s="1"/>
  <c r="I182" i="6"/>
  <c r="I181" i="6" s="1"/>
  <c r="L177" i="6"/>
  <c r="L176" i="6" s="1"/>
  <c r="L175" i="6" s="1"/>
  <c r="K177" i="6"/>
  <c r="J177" i="6"/>
  <c r="I177" i="6"/>
  <c r="K176" i="6"/>
  <c r="K175" i="6" s="1"/>
  <c r="J176" i="6"/>
  <c r="I176" i="6"/>
  <c r="L173" i="6"/>
  <c r="L172" i="6" s="1"/>
  <c r="L171" i="6" s="1"/>
  <c r="K173" i="6"/>
  <c r="J173" i="6"/>
  <c r="I173" i="6"/>
  <c r="K172" i="6"/>
  <c r="K171" i="6" s="1"/>
  <c r="K170" i="6" s="1"/>
  <c r="J172" i="6"/>
  <c r="J171" i="6" s="1"/>
  <c r="I172" i="6"/>
  <c r="I171" i="6" s="1"/>
  <c r="L168" i="6"/>
  <c r="L167" i="6" s="1"/>
  <c r="K168" i="6"/>
  <c r="K167" i="6" s="1"/>
  <c r="J168" i="6"/>
  <c r="J167" i="6" s="1"/>
  <c r="I168" i="6"/>
  <c r="I167" i="6" s="1"/>
  <c r="L163" i="6"/>
  <c r="L162" i="6" s="1"/>
  <c r="K163" i="6"/>
  <c r="J163" i="6"/>
  <c r="I163" i="6"/>
  <c r="K162" i="6"/>
  <c r="K161" i="6" s="1"/>
  <c r="K160" i="6" s="1"/>
  <c r="J162" i="6"/>
  <c r="J161" i="6" s="1"/>
  <c r="J160" i="6" s="1"/>
  <c r="I162" i="6"/>
  <c r="I161" i="6" s="1"/>
  <c r="I160" i="6" s="1"/>
  <c r="L157" i="6"/>
  <c r="L156" i="6" s="1"/>
  <c r="L155" i="6" s="1"/>
  <c r="K157" i="6"/>
  <c r="K156" i="6" s="1"/>
  <c r="K155" i="6" s="1"/>
  <c r="J157" i="6"/>
  <c r="J156" i="6" s="1"/>
  <c r="J155" i="6" s="1"/>
  <c r="I157" i="6"/>
  <c r="I156" i="6" s="1"/>
  <c r="I155" i="6" s="1"/>
  <c r="L153" i="6"/>
  <c r="L152" i="6" s="1"/>
  <c r="K153" i="6"/>
  <c r="K152" i="6" s="1"/>
  <c r="J153" i="6"/>
  <c r="J152" i="6" s="1"/>
  <c r="I153" i="6"/>
  <c r="I152" i="6" s="1"/>
  <c r="L149" i="6"/>
  <c r="L148" i="6" s="1"/>
  <c r="L147" i="6" s="1"/>
  <c r="K149" i="6"/>
  <c r="J149" i="6"/>
  <c r="I149" i="6"/>
  <c r="K148" i="6"/>
  <c r="K147" i="6" s="1"/>
  <c r="J148" i="6"/>
  <c r="J147" i="6" s="1"/>
  <c r="I148" i="6"/>
  <c r="I147" i="6" s="1"/>
  <c r="L144" i="6"/>
  <c r="L143" i="6" s="1"/>
  <c r="L142" i="6" s="1"/>
  <c r="K144" i="6"/>
  <c r="J144" i="6"/>
  <c r="I144" i="6"/>
  <c r="K143" i="6"/>
  <c r="K142" i="6" s="1"/>
  <c r="J143" i="6"/>
  <c r="J142" i="6" s="1"/>
  <c r="I143" i="6"/>
  <c r="I142" i="6" s="1"/>
  <c r="I141" i="6" s="1"/>
  <c r="L139" i="6"/>
  <c r="L138" i="6" s="1"/>
  <c r="L137" i="6" s="1"/>
  <c r="K139" i="6"/>
  <c r="K138" i="6" s="1"/>
  <c r="K137" i="6" s="1"/>
  <c r="J139" i="6"/>
  <c r="J138" i="6" s="1"/>
  <c r="J137" i="6" s="1"/>
  <c r="I139" i="6"/>
  <c r="I138" i="6" s="1"/>
  <c r="I137" i="6" s="1"/>
  <c r="L135" i="6"/>
  <c r="L134" i="6" s="1"/>
  <c r="L133" i="6" s="1"/>
  <c r="K135" i="6"/>
  <c r="K134" i="6" s="1"/>
  <c r="K133" i="6" s="1"/>
  <c r="J135" i="6"/>
  <c r="J134" i="6" s="1"/>
  <c r="J133" i="6" s="1"/>
  <c r="I135" i="6"/>
  <c r="I134" i="6" s="1"/>
  <c r="I133" i="6" s="1"/>
  <c r="L131" i="6"/>
  <c r="L130" i="6" s="1"/>
  <c r="L129" i="6" s="1"/>
  <c r="K131" i="6"/>
  <c r="K130" i="6" s="1"/>
  <c r="K129" i="6" s="1"/>
  <c r="J131" i="6"/>
  <c r="J130" i="6" s="1"/>
  <c r="J129" i="6" s="1"/>
  <c r="I131" i="6"/>
  <c r="I130" i="6" s="1"/>
  <c r="I129" i="6" s="1"/>
  <c r="L127" i="6"/>
  <c r="L126" i="6" s="1"/>
  <c r="L125" i="6" s="1"/>
  <c r="K127" i="6"/>
  <c r="K126" i="6" s="1"/>
  <c r="K125" i="6" s="1"/>
  <c r="J127" i="6"/>
  <c r="J126" i="6" s="1"/>
  <c r="J125" i="6" s="1"/>
  <c r="I127" i="6"/>
  <c r="I126" i="6" s="1"/>
  <c r="I125" i="6" s="1"/>
  <c r="L123" i="6"/>
  <c r="L122" i="6" s="1"/>
  <c r="L121" i="6" s="1"/>
  <c r="K123" i="6"/>
  <c r="K122" i="6" s="1"/>
  <c r="K121" i="6" s="1"/>
  <c r="J123" i="6"/>
  <c r="J122" i="6" s="1"/>
  <c r="J121" i="6" s="1"/>
  <c r="I123" i="6"/>
  <c r="I122" i="6" s="1"/>
  <c r="I121" i="6" s="1"/>
  <c r="L118" i="6"/>
  <c r="L117" i="6" s="1"/>
  <c r="L116" i="6" s="1"/>
  <c r="K118" i="6"/>
  <c r="K117" i="6" s="1"/>
  <c r="K116" i="6" s="1"/>
  <c r="J118" i="6"/>
  <c r="J117" i="6" s="1"/>
  <c r="J116" i="6" s="1"/>
  <c r="I118" i="6"/>
  <c r="I117" i="6" s="1"/>
  <c r="I116" i="6" s="1"/>
  <c r="I115" i="6" s="1"/>
  <c r="L112" i="6"/>
  <c r="K112" i="6"/>
  <c r="K111" i="6" s="1"/>
  <c r="J112" i="6"/>
  <c r="J111" i="6" s="1"/>
  <c r="I112" i="6"/>
  <c r="L111" i="6"/>
  <c r="I111" i="6"/>
  <c r="L108" i="6"/>
  <c r="L107" i="6" s="1"/>
  <c r="L106" i="6" s="1"/>
  <c r="K108" i="6"/>
  <c r="K107" i="6" s="1"/>
  <c r="J108" i="6"/>
  <c r="J107" i="6" s="1"/>
  <c r="I108" i="6"/>
  <c r="I107" i="6" s="1"/>
  <c r="I106" i="6" s="1"/>
  <c r="L103" i="6"/>
  <c r="L102" i="6" s="1"/>
  <c r="L101" i="6" s="1"/>
  <c r="K103" i="6"/>
  <c r="K102" i="6" s="1"/>
  <c r="K101" i="6" s="1"/>
  <c r="J103" i="6"/>
  <c r="J102" i="6" s="1"/>
  <c r="J101" i="6" s="1"/>
  <c r="I103" i="6"/>
  <c r="I102" i="6" s="1"/>
  <c r="I101" i="6" s="1"/>
  <c r="L98" i="6"/>
  <c r="L97" i="6" s="1"/>
  <c r="L96" i="6" s="1"/>
  <c r="L95" i="6" s="1"/>
  <c r="K98" i="6"/>
  <c r="K97" i="6" s="1"/>
  <c r="K96" i="6" s="1"/>
  <c r="J98" i="6"/>
  <c r="J97" i="6" s="1"/>
  <c r="J96" i="6" s="1"/>
  <c r="I98" i="6"/>
  <c r="I97" i="6" s="1"/>
  <c r="I96" i="6" s="1"/>
  <c r="L91" i="6"/>
  <c r="K91" i="6"/>
  <c r="K90" i="6" s="1"/>
  <c r="K89" i="6" s="1"/>
  <c r="K88" i="6" s="1"/>
  <c r="J91" i="6"/>
  <c r="J90" i="6" s="1"/>
  <c r="J89" i="6" s="1"/>
  <c r="J88" i="6" s="1"/>
  <c r="I91" i="6"/>
  <c r="I90" i="6" s="1"/>
  <c r="I89" i="6" s="1"/>
  <c r="I88" i="6" s="1"/>
  <c r="L90" i="6"/>
  <c r="L89" i="6" s="1"/>
  <c r="L88" i="6" s="1"/>
  <c r="L86" i="6"/>
  <c r="L85" i="6" s="1"/>
  <c r="L84" i="6" s="1"/>
  <c r="K86" i="6"/>
  <c r="J86" i="6"/>
  <c r="I86" i="6"/>
  <c r="K85" i="6"/>
  <c r="K84" i="6" s="1"/>
  <c r="J85" i="6"/>
  <c r="J84" i="6" s="1"/>
  <c r="I85" i="6"/>
  <c r="I84" i="6" s="1"/>
  <c r="L80" i="6"/>
  <c r="L79" i="6" s="1"/>
  <c r="K80" i="6"/>
  <c r="J80" i="6"/>
  <c r="I80" i="6"/>
  <c r="K79" i="6"/>
  <c r="J79" i="6"/>
  <c r="I79" i="6"/>
  <c r="L75" i="6"/>
  <c r="K75" i="6"/>
  <c r="K74" i="6" s="1"/>
  <c r="J75" i="6"/>
  <c r="J74" i="6" s="1"/>
  <c r="I75" i="6"/>
  <c r="I74" i="6" s="1"/>
  <c r="L74" i="6"/>
  <c r="L70" i="6"/>
  <c r="L69" i="6" s="1"/>
  <c r="L68" i="6" s="1"/>
  <c r="L67" i="6" s="1"/>
  <c r="K70" i="6"/>
  <c r="K69" i="6" s="1"/>
  <c r="J70" i="6"/>
  <c r="J69" i="6" s="1"/>
  <c r="J68" i="6" s="1"/>
  <c r="J67" i="6" s="1"/>
  <c r="I70" i="6"/>
  <c r="I69" i="6" s="1"/>
  <c r="L50" i="6"/>
  <c r="K50" i="6"/>
  <c r="K49" i="6" s="1"/>
  <c r="K48" i="6" s="1"/>
  <c r="K47" i="6" s="1"/>
  <c r="J50" i="6"/>
  <c r="J49" i="6" s="1"/>
  <c r="J48" i="6" s="1"/>
  <c r="J47" i="6" s="1"/>
  <c r="I50" i="6"/>
  <c r="I49" i="6" s="1"/>
  <c r="I48" i="6" s="1"/>
  <c r="I47" i="6" s="1"/>
  <c r="L49" i="6"/>
  <c r="L48" i="6" s="1"/>
  <c r="L47" i="6" s="1"/>
  <c r="L45" i="6"/>
  <c r="L44" i="6" s="1"/>
  <c r="L43" i="6" s="1"/>
  <c r="K45" i="6"/>
  <c r="J45" i="6"/>
  <c r="I45" i="6"/>
  <c r="K44" i="6"/>
  <c r="K43" i="6" s="1"/>
  <c r="J44" i="6"/>
  <c r="J43" i="6" s="1"/>
  <c r="I44" i="6"/>
  <c r="I43" i="6" s="1"/>
  <c r="L41" i="6"/>
  <c r="K41" i="6"/>
  <c r="J41" i="6"/>
  <c r="I41" i="6"/>
  <c r="L39" i="6"/>
  <c r="L38" i="6" s="1"/>
  <c r="L37" i="6" s="1"/>
  <c r="L36" i="6" s="1"/>
  <c r="K39" i="6"/>
  <c r="K38" i="6" s="1"/>
  <c r="K37" i="6" s="1"/>
  <c r="K36" i="6" s="1"/>
  <c r="J39" i="6"/>
  <c r="J38" i="6" s="1"/>
  <c r="J37" i="6" s="1"/>
  <c r="I39" i="6"/>
  <c r="I38" i="6"/>
  <c r="I37" i="6"/>
  <c r="I36" i="6" s="1"/>
  <c r="L367" i="5"/>
  <c r="K367" i="5"/>
  <c r="K366" i="5" s="1"/>
  <c r="J367" i="5"/>
  <c r="J366" i="5" s="1"/>
  <c r="I367" i="5"/>
  <c r="I366" i="5" s="1"/>
  <c r="L366" i="5"/>
  <c r="L364" i="5"/>
  <c r="L363" i="5" s="1"/>
  <c r="K364" i="5"/>
  <c r="K363" i="5" s="1"/>
  <c r="J364" i="5"/>
  <c r="J363" i="5" s="1"/>
  <c r="I364" i="5"/>
  <c r="I363" i="5" s="1"/>
  <c r="L361" i="5"/>
  <c r="K361" i="5"/>
  <c r="J361" i="5"/>
  <c r="I361" i="5"/>
  <c r="L360" i="5"/>
  <c r="K360" i="5"/>
  <c r="J360" i="5"/>
  <c r="I360" i="5"/>
  <c r="L357" i="5"/>
  <c r="K357" i="5"/>
  <c r="K356" i="5" s="1"/>
  <c r="J357" i="5"/>
  <c r="J356" i="5" s="1"/>
  <c r="I357" i="5"/>
  <c r="I356" i="5" s="1"/>
  <c r="L356" i="5"/>
  <c r="L353" i="5"/>
  <c r="L352" i="5" s="1"/>
  <c r="K353" i="5"/>
  <c r="K352" i="5" s="1"/>
  <c r="J353" i="5"/>
  <c r="J352" i="5" s="1"/>
  <c r="I353" i="5"/>
  <c r="I352" i="5" s="1"/>
  <c r="L349" i="5"/>
  <c r="K349" i="5"/>
  <c r="J349" i="5"/>
  <c r="I349" i="5"/>
  <c r="L348" i="5"/>
  <c r="K348" i="5"/>
  <c r="J348" i="5"/>
  <c r="I348" i="5"/>
  <c r="L345" i="5"/>
  <c r="K345" i="5"/>
  <c r="J345" i="5"/>
  <c r="I345" i="5"/>
  <c r="L342" i="5"/>
  <c r="K342" i="5"/>
  <c r="J342" i="5"/>
  <c r="I342" i="5"/>
  <c r="L340" i="5"/>
  <c r="L339" i="5" s="1"/>
  <c r="K340" i="5"/>
  <c r="K339" i="5" s="1"/>
  <c r="J340" i="5"/>
  <c r="J339" i="5" s="1"/>
  <c r="J338" i="5" s="1"/>
  <c r="I340" i="5"/>
  <c r="I339" i="5" s="1"/>
  <c r="L335" i="5"/>
  <c r="L334" i="5" s="1"/>
  <c r="K335" i="5"/>
  <c r="K334" i="5" s="1"/>
  <c r="J335" i="5"/>
  <c r="J334" i="5" s="1"/>
  <c r="I335" i="5"/>
  <c r="I334" i="5" s="1"/>
  <c r="L332" i="5"/>
  <c r="K332" i="5"/>
  <c r="J332" i="5"/>
  <c r="I332" i="5"/>
  <c r="L331" i="5"/>
  <c r="K331" i="5"/>
  <c r="J331" i="5"/>
  <c r="I331" i="5"/>
  <c r="L329" i="5"/>
  <c r="K329" i="5"/>
  <c r="K328" i="5" s="1"/>
  <c r="J329" i="5"/>
  <c r="J328" i="5" s="1"/>
  <c r="I329" i="5"/>
  <c r="I328" i="5" s="1"/>
  <c r="L328" i="5"/>
  <c r="L325" i="5"/>
  <c r="L324" i="5" s="1"/>
  <c r="K325" i="5"/>
  <c r="K324" i="5" s="1"/>
  <c r="J325" i="5"/>
  <c r="J324" i="5" s="1"/>
  <c r="I325" i="5"/>
  <c r="I324" i="5" s="1"/>
  <c r="L321" i="5"/>
  <c r="K321" i="5"/>
  <c r="J321" i="5"/>
  <c r="I321" i="5"/>
  <c r="L320" i="5"/>
  <c r="K320" i="5"/>
  <c r="J320" i="5"/>
  <c r="I320" i="5"/>
  <c r="L317" i="5"/>
  <c r="K317" i="5"/>
  <c r="K316" i="5" s="1"/>
  <c r="J317" i="5"/>
  <c r="J316" i="5" s="1"/>
  <c r="I317" i="5"/>
  <c r="L316" i="5"/>
  <c r="I316" i="5"/>
  <c r="L313" i="5"/>
  <c r="K313" i="5"/>
  <c r="J313" i="5"/>
  <c r="J307" i="5" s="1"/>
  <c r="J306" i="5" s="1"/>
  <c r="I313" i="5"/>
  <c r="L310" i="5"/>
  <c r="K310" i="5"/>
  <c r="J310" i="5"/>
  <c r="I310" i="5"/>
  <c r="L308" i="5"/>
  <c r="K308" i="5"/>
  <c r="J308" i="5"/>
  <c r="I308" i="5"/>
  <c r="L307" i="5"/>
  <c r="K307" i="5"/>
  <c r="I307" i="5"/>
  <c r="I306" i="5" s="1"/>
  <c r="L302" i="5"/>
  <c r="L301" i="5" s="1"/>
  <c r="K302" i="5"/>
  <c r="K301" i="5" s="1"/>
  <c r="J302" i="5"/>
  <c r="J301" i="5" s="1"/>
  <c r="I302" i="5"/>
  <c r="I301" i="5" s="1"/>
  <c r="L299" i="5"/>
  <c r="K299" i="5"/>
  <c r="J299" i="5"/>
  <c r="I299" i="5"/>
  <c r="L298" i="5"/>
  <c r="K298" i="5"/>
  <c r="J298" i="5"/>
  <c r="I298" i="5"/>
  <c r="L296" i="5"/>
  <c r="K296" i="5"/>
  <c r="K295" i="5" s="1"/>
  <c r="J296" i="5"/>
  <c r="J295" i="5" s="1"/>
  <c r="I296" i="5"/>
  <c r="L295" i="5"/>
  <c r="I295" i="5"/>
  <c r="L292" i="5"/>
  <c r="L291" i="5" s="1"/>
  <c r="K292" i="5"/>
  <c r="K291" i="5" s="1"/>
  <c r="J292" i="5"/>
  <c r="J291" i="5" s="1"/>
  <c r="I292" i="5"/>
  <c r="I291" i="5" s="1"/>
  <c r="L288" i="5"/>
  <c r="K288" i="5"/>
  <c r="J288" i="5"/>
  <c r="I288" i="5"/>
  <c r="L287" i="5"/>
  <c r="K287" i="5"/>
  <c r="J287" i="5"/>
  <c r="I287" i="5"/>
  <c r="L284" i="5"/>
  <c r="K284" i="5"/>
  <c r="K283" i="5" s="1"/>
  <c r="J284" i="5"/>
  <c r="J283" i="5" s="1"/>
  <c r="I284" i="5"/>
  <c r="L283" i="5"/>
  <c r="I283" i="5"/>
  <c r="L280" i="5"/>
  <c r="K280" i="5"/>
  <c r="J280" i="5"/>
  <c r="I280" i="5"/>
  <c r="L277" i="5"/>
  <c r="K277" i="5"/>
  <c r="J277" i="5"/>
  <c r="I277" i="5"/>
  <c r="L275" i="5"/>
  <c r="K275" i="5"/>
  <c r="J275" i="5"/>
  <c r="I275" i="5"/>
  <c r="L274" i="5"/>
  <c r="L273" i="5" s="1"/>
  <c r="K274" i="5"/>
  <c r="J274" i="5"/>
  <c r="I274" i="5"/>
  <c r="L270" i="5"/>
  <c r="K270" i="5"/>
  <c r="J270" i="5"/>
  <c r="I270" i="5"/>
  <c r="L269" i="5"/>
  <c r="K269" i="5"/>
  <c r="J269" i="5"/>
  <c r="I269" i="5"/>
  <c r="L267" i="5"/>
  <c r="K267" i="5"/>
  <c r="K266" i="5" s="1"/>
  <c r="J267" i="5"/>
  <c r="J266" i="5" s="1"/>
  <c r="I267" i="5"/>
  <c r="L266" i="5"/>
  <c r="I266" i="5"/>
  <c r="L264" i="5"/>
  <c r="L263" i="5" s="1"/>
  <c r="K264" i="5"/>
  <c r="K263" i="5" s="1"/>
  <c r="J264" i="5"/>
  <c r="J263" i="5" s="1"/>
  <c r="I264" i="5"/>
  <c r="I263" i="5" s="1"/>
  <c r="L260" i="5"/>
  <c r="K260" i="5"/>
  <c r="J260" i="5"/>
  <c r="I260" i="5"/>
  <c r="L259" i="5"/>
  <c r="K259" i="5"/>
  <c r="J259" i="5"/>
  <c r="I259" i="5"/>
  <c r="L256" i="5"/>
  <c r="K256" i="5"/>
  <c r="K255" i="5" s="1"/>
  <c r="J256" i="5"/>
  <c r="J255" i="5" s="1"/>
  <c r="I256" i="5"/>
  <c r="L255" i="5"/>
  <c r="I255" i="5"/>
  <c r="L252" i="5"/>
  <c r="L251" i="5" s="1"/>
  <c r="L241" i="5" s="1"/>
  <c r="L240" i="5" s="1"/>
  <c r="K252" i="5"/>
  <c r="K251" i="5" s="1"/>
  <c r="J252" i="5"/>
  <c r="J251" i="5" s="1"/>
  <c r="I252" i="5"/>
  <c r="I251" i="5" s="1"/>
  <c r="L248" i="5"/>
  <c r="K248" i="5"/>
  <c r="J248" i="5"/>
  <c r="I248" i="5"/>
  <c r="L245" i="5"/>
  <c r="K245" i="5"/>
  <c r="J245" i="5"/>
  <c r="I245" i="5"/>
  <c r="L243" i="5"/>
  <c r="K243" i="5"/>
  <c r="K242" i="5" s="1"/>
  <c r="J243" i="5"/>
  <c r="J242" i="5" s="1"/>
  <c r="I243" i="5"/>
  <c r="L242" i="5"/>
  <c r="I242" i="5"/>
  <c r="L236" i="5"/>
  <c r="K236" i="5"/>
  <c r="J236" i="5"/>
  <c r="I236" i="5"/>
  <c r="L235" i="5"/>
  <c r="L234" i="5" s="1"/>
  <c r="K235" i="5"/>
  <c r="K234" i="5" s="1"/>
  <c r="J235" i="5"/>
  <c r="J234" i="5" s="1"/>
  <c r="I235" i="5"/>
  <c r="I234" i="5" s="1"/>
  <c r="L232" i="5"/>
  <c r="K232" i="5"/>
  <c r="J232" i="5"/>
  <c r="I232" i="5"/>
  <c r="L231" i="5"/>
  <c r="L230" i="5" s="1"/>
  <c r="K231" i="5"/>
  <c r="K230" i="5" s="1"/>
  <c r="J231" i="5"/>
  <c r="J230" i="5" s="1"/>
  <c r="I231" i="5"/>
  <c r="I230" i="5" s="1"/>
  <c r="L223" i="5"/>
  <c r="K223" i="5"/>
  <c r="J223" i="5"/>
  <c r="I223" i="5"/>
  <c r="L222" i="5"/>
  <c r="K222" i="5"/>
  <c r="J222" i="5"/>
  <c r="I222" i="5"/>
  <c r="L220" i="5"/>
  <c r="K220" i="5"/>
  <c r="K219" i="5" s="1"/>
  <c r="K218" i="5" s="1"/>
  <c r="J220" i="5"/>
  <c r="J219" i="5" s="1"/>
  <c r="J218" i="5" s="1"/>
  <c r="I220" i="5"/>
  <c r="L219" i="5"/>
  <c r="I219" i="5"/>
  <c r="L218" i="5"/>
  <c r="I218" i="5"/>
  <c r="L213" i="5"/>
  <c r="K213" i="5"/>
  <c r="K212" i="5" s="1"/>
  <c r="K211" i="5" s="1"/>
  <c r="J213" i="5"/>
  <c r="J212" i="5" s="1"/>
  <c r="J211" i="5" s="1"/>
  <c r="I213" i="5"/>
  <c r="L212" i="5"/>
  <c r="I212" i="5"/>
  <c r="L211" i="5"/>
  <c r="I211" i="5"/>
  <c r="L209" i="5"/>
  <c r="K209" i="5"/>
  <c r="K208" i="5" s="1"/>
  <c r="J209" i="5"/>
  <c r="J208" i="5" s="1"/>
  <c r="I209" i="5"/>
  <c r="L208" i="5"/>
  <c r="I208" i="5"/>
  <c r="L204" i="5"/>
  <c r="L203" i="5" s="1"/>
  <c r="K204" i="5"/>
  <c r="K203" i="5" s="1"/>
  <c r="J204" i="5"/>
  <c r="J203" i="5" s="1"/>
  <c r="I204" i="5"/>
  <c r="I203" i="5" s="1"/>
  <c r="L198" i="5"/>
  <c r="K198" i="5"/>
  <c r="J198" i="5"/>
  <c r="I198" i="5"/>
  <c r="L197" i="5"/>
  <c r="K197" i="5"/>
  <c r="J197" i="5"/>
  <c r="I197" i="5"/>
  <c r="L193" i="5"/>
  <c r="K193" i="5"/>
  <c r="K192" i="5" s="1"/>
  <c r="J193" i="5"/>
  <c r="J192" i="5" s="1"/>
  <c r="I193" i="5"/>
  <c r="L192" i="5"/>
  <c r="I192" i="5"/>
  <c r="L190" i="5"/>
  <c r="L189" i="5" s="1"/>
  <c r="L188" i="5" s="1"/>
  <c r="L187" i="5" s="1"/>
  <c r="K190" i="5"/>
  <c r="K189" i="5" s="1"/>
  <c r="K188" i="5" s="1"/>
  <c r="K187" i="5" s="1"/>
  <c r="J190" i="5"/>
  <c r="J189" i="5" s="1"/>
  <c r="J188" i="5" s="1"/>
  <c r="I190" i="5"/>
  <c r="I189" i="5" s="1"/>
  <c r="L182" i="5"/>
  <c r="K182" i="5"/>
  <c r="J182" i="5"/>
  <c r="I182" i="5"/>
  <c r="L181" i="5"/>
  <c r="K181" i="5"/>
  <c r="J181" i="5"/>
  <c r="I181" i="5"/>
  <c r="L177" i="5"/>
  <c r="K177" i="5"/>
  <c r="K176" i="5" s="1"/>
  <c r="K175" i="5" s="1"/>
  <c r="J177" i="5"/>
  <c r="J176" i="5" s="1"/>
  <c r="J175" i="5" s="1"/>
  <c r="I177" i="5"/>
  <c r="L176" i="5"/>
  <c r="I176" i="5"/>
  <c r="L175" i="5"/>
  <c r="I175" i="5"/>
  <c r="L173" i="5"/>
  <c r="K173" i="5"/>
  <c r="K172" i="5" s="1"/>
  <c r="K171" i="5" s="1"/>
  <c r="J173" i="5"/>
  <c r="J172" i="5" s="1"/>
  <c r="J171" i="5" s="1"/>
  <c r="J170" i="5" s="1"/>
  <c r="I173" i="5"/>
  <c r="I172" i="5" s="1"/>
  <c r="I171" i="5" s="1"/>
  <c r="I170" i="5" s="1"/>
  <c r="L172" i="5"/>
  <c r="L171" i="5"/>
  <c r="L170" i="5" s="1"/>
  <c r="L168" i="5"/>
  <c r="K168" i="5"/>
  <c r="J168" i="5"/>
  <c r="I168" i="5"/>
  <c r="L167" i="5"/>
  <c r="K167" i="5"/>
  <c r="J167" i="5"/>
  <c r="I167" i="5"/>
  <c r="L163" i="5"/>
  <c r="K163" i="5"/>
  <c r="K162" i="5" s="1"/>
  <c r="K161" i="5" s="1"/>
  <c r="K160" i="5" s="1"/>
  <c r="J163" i="5"/>
  <c r="J162" i="5" s="1"/>
  <c r="J161" i="5" s="1"/>
  <c r="J160" i="5" s="1"/>
  <c r="I163" i="5"/>
  <c r="I162" i="5" s="1"/>
  <c r="I161" i="5" s="1"/>
  <c r="I160" i="5" s="1"/>
  <c r="L162" i="5"/>
  <c r="L161" i="5"/>
  <c r="L160" i="5" s="1"/>
  <c r="L157" i="5"/>
  <c r="K157" i="5"/>
  <c r="J157" i="5"/>
  <c r="I157" i="5"/>
  <c r="L156" i="5"/>
  <c r="L155" i="5" s="1"/>
  <c r="K156" i="5"/>
  <c r="K155" i="5" s="1"/>
  <c r="J156" i="5"/>
  <c r="J155" i="5" s="1"/>
  <c r="I156" i="5"/>
  <c r="I155" i="5" s="1"/>
  <c r="L153" i="5"/>
  <c r="K153" i="5"/>
  <c r="J153" i="5"/>
  <c r="I153" i="5"/>
  <c r="L152" i="5"/>
  <c r="K152" i="5"/>
  <c r="J152" i="5"/>
  <c r="I152" i="5"/>
  <c r="L149" i="5"/>
  <c r="K149" i="5"/>
  <c r="K148" i="5" s="1"/>
  <c r="K147" i="5" s="1"/>
  <c r="J149" i="5"/>
  <c r="J148" i="5" s="1"/>
  <c r="J147" i="5" s="1"/>
  <c r="I149" i="5"/>
  <c r="L148" i="5"/>
  <c r="I148" i="5"/>
  <c r="L147" i="5"/>
  <c r="I147" i="5"/>
  <c r="L144" i="5"/>
  <c r="K144" i="5"/>
  <c r="K143" i="5" s="1"/>
  <c r="K142" i="5" s="1"/>
  <c r="J144" i="5"/>
  <c r="J143" i="5" s="1"/>
  <c r="J142" i="5" s="1"/>
  <c r="I144" i="5"/>
  <c r="L143" i="5"/>
  <c r="I143" i="5"/>
  <c r="L142" i="5"/>
  <c r="L141" i="5" s="1"/>
  <c r="I142" i="5"/>
  <c r="I141" i="5" s="1"/>
  <c r="L139" i="5"/>
  <c r="K139" i="5"/>
  <c r="J139" i="5"/>
  <c r="I139" i="5"/>
  <c r="L138" i="5"/>
  <c r="L137" i="5" s="1"/>
  <c r="K138" i="5"/>
  <c r="K137" i="5" s="1"/>
  <c r="J138" i="5"/>
  <c r="J137" i="5" s="1"/>
  <c r="I138" i="5"/>
  <c r="I137" i="5" s="1"/>
  <c r="L135" i="5"/>
  <c r="K135" i="5"/>
  <c r="J135" i="5"/>
  <c r="I135" i="5"/>
  <c r="L134" i="5"/>
  <c r="L133" i="5" s="1"/>
  <c r="K134" i="5"/>
  <c r="K133" i="5" s="1"/>
  <c r="J134" i="5"/>
  <c r="J133" i="5" s="1"/>
  <c r="I134" i="5"/>
  <c r="I133" i="5" s="1"/>
  <c r="L131" i="5"/>
  <c r="K131" i="5"/>
  <c r="J131" i="5"/>
  <c r="I131" i="5"/>
  <c r="L130" i="5"/>
  <c r="L129" i="5" s="1"/>
  <c r="K130" i="5"/>
  <c r="K129" i="5" s="1"/>
  <c r="J130" i="5"/>
  <c r="J129" i="5" s="1"/>
  <c r="I130" i="5"/>
  <c r="I129" i="5" s="1"/>
  <c r="L127" i="5"/>
  <c r="K127" i="5"/>
  <c r="J127" i="5"/>
  <c r="I127" i="5"/>
  <c r="L126" i="5"/>
  <c r="L125" i="5" s="1"/>
  <c r="K126" i="5"/>
  <c r="K125" i="5" s="1"/>
  <c r="J126" i="5"/>
  <c r="J125" i="5" s="1"/>
  <c r="I126" i="5"/>
  <c r="I125" i="5" s="1"/>
  <c r="L123" i="5"/>
  <c r="K123" i="5"/>
  <c r="J123" i="5"/>
  <c r="I123" i="5"/>
  <c r="L122" i="5"/>
  <c r="L121" i="5" s="1"/>
  <c r="K122" i="5"/>
  <c r="K121" i="5" s="1"/>
  <c r="J122" i="5"/>
  <c r="J121" i="5" s="1"/>
  <c r="I122" i="5"/>
  <c r="I121" i="5" s="1"/>
  <c r="L118" i="5"/>
  <c r="K118" i="5"/>
  <c r="J118" i="5"/>
  <c r="I118" i="5"/>
  <c r="L117" i="5"/>
  <c r="L116" i="5" s="1"/>
  <c r="K117" i="5"/>
  <c r="K116" i="5" s="1"/>
  <c r="J117" i="5"/>
  <c r="J116" i="5" s="1"/>
  <c r="I117" i="5"/>
  <c r="I116" i="5" s="1"/>
  <c r="L112" i="5"/>
  <c r="L111" i="5" s="1"/>
  <c r="K112" i="5"/>
  <c r="K111" i="5" s="1"/>
  <c r="J112" i="5"/>
  <c r="J111" i="5" s="1"/>
  <c r="I112" i="5"/>
  <c r="I111" i="5" s="1"/>
  <c r="L108" i="5"/>
  <c r="K108" i="5"/>
  <c r="J108" i="5"/>
  <c r="I108" i="5"/>
  <c r="L107" i="5"/>
  <c r="K107" i="5"/>
  <c r="J107" i="5"/>
  <c r="J106" i="5" s="1"/>
  <c r="I107" i="5"/>
  <c r="L103" i="5"/>
  <c r="K103" i="5"/>
  <c r="J103" i="5"/>
  <c r="I103" i="5"/>
  <c r="L102" i="5"/>
  <c r="L101" i="5" s="1"/>
  <c r="K102" i="5"/>
  <c r="K101" i="5" s="1"/>
  <c r="J102" i="5"/>
  <c r="J101" i="5" s="1"/>
  <c r="I102" i="5"/>
  <c r="I101" i="5" s="1"/>
  <c r="L98" i="5"/>
  <c r="K98" i="5"/>
  <c r="J98" i="5"/>
  <c r="I98" i="5"/>
  <c r="L97" i="5"/>
  <c r="L96" i="5" s="1"/>
  <c r="K97" i="5"/>
  <c r="K96" i="5" s="1"/>
  <c r="J97" i="5"/>
  <c r="J96" i="5" s="1"/>
  <c r="I97" i="5"/>
  <c r="I96" i="5" s="1"/>
  <c r="L91" i="5"/>
  <c r="L90" i="5" s="1"/>
  <c r="L89" i="5" s="1"/>
  <c r="L88" i="5" s="1"/>
  <c r="K91" i="5"/>
  <c r="K90" i="5" s="1"/>
  <c r="K89" i="5" s="1"/>
  <c r="K88" i="5" s="1"/>
  <c r="J91" i="5"/>
  <c r="J90" i="5" s="1"/>
  <c r="J89" i="5" s="1"/>
  <c r="J88" i="5" s="1"/>
  <c r="I91" i="5"/>
  <c r="I90" i="5" s="1"/>
  <c r="I89" i="5" s="1"/>
  <c r="I88" i="5" s="1"/>
  <c r="L86" i="5"/>
  <c r="K86" i="5"/>
  <c r="K85" i="5" s="1"/>
  <c r="K84" i="5" s="1"/>
  <c r="J86" i="5"/>
  <c r="J85" i="5" s="1"/>
  <c r="J84" i="5" s="1"/>
  <c r="I86" i="5"/>
  <c r="L85" i="5"/>
  <c r="I85" i="5"/>
  <c r="L84" i="5"/>
  <c r="I84" i="5"/>
  <c r="L80" i="5"/>
  <c r="K80" i="5"/>
  <c r="K79" i="5" s="1"/>
  <c r="J80" i="5"/>
  <c r="J79" i="5" s="1"/>
  <c r="I80" i="5"/>
  <c r="L79" i="5"/>
  <c r="I79" i="5"/>
  <c r="L75" i="5"/>
  <c r="L74" i="5" s="1"/>
  <c r="K75" i="5"/>
  <c r="K74" i="5" s="1"/>
  <c r="J75" i="5"/>
  <c r="J74" i="5" s="1"/>
  <c r="I75" i="5"/>
  <c r="I74" i="5" s="1"/>
  <c r="L70" i="5"/>
  <c r="K70" i="5"/>
  <c r="J70" i="5"/>
  <c r="I70" i="5"/>
  <c r="L69" i="5"/>
  <c r="K69" i="5"/>
  <c r="K68" i="5" s="1"/>
  <c r="K67" i="5" s="1"/>
  <c r="J69" i="5"/>
  <c r="I69" i="5"/>
  <c r="L50" i="5"/>
  <c r="L49" i="5" s="1"/>
  <c r="L48" i="5" s="1"/>
  <c r="L47" i="5" s="1"/>
  <c r="K50" i="5"/>
  <c r="K49" i="5" s="1"/>
  <c r="K48" i="5" s="1"/>
  <c r="K47" i="5" s="1"/>
  <c r="J50" i="5"/>
  <c r="J49" i="5" s="1"/>
  <c r="J48" i="5" s="1"/>
  <c r="J47" i="5" s="1"/>
  <c r="I50" i="5"/>
  <c r="I49" i="5" s="1"/>
  <c r="I48" i="5" s="1"/>
  <c r="I47" i="5" s="1"/>
  <c r="L45" i="5"/>
  <c r="K45" i="5"/>
  <c r="K44" i="5" s="1"/>
  <c r="K43" i="5" s="1"/>
  <c r="J45" i="5"/>
  <c r="J44" i="5" s="1"/>
  <c r="J43" i="5" s="1"/>
  <c r="I45" i="5"/>
  <c r="I44" i="5" s="1"/>
  <c r="I43" i="5" s="1"/>
  <c r="L44" i="5"/>
  <c r="L43" i="5"/>
  <c r="L41" i="5"/>
  <c r="K41" i="5"/>
  <c r="J41" i="5"/>
  <c r="I41" i="5"/>
  <c r="L39" i="5"/>
  <c r="K39" i="5"/>
  <c r="J39" i="5"/>
  <c r="I39" i="5"/>
  <c r="L38" i="5"/>
  <c r="L37" i="5" s="1"/>
  <c r="L36" i="5" s="1"/>
  <c r="K38" i="5"/>
  <c r="K37" i="5" s="1"/>
  <c r="J38" i="5"/>
  <c r="J37" i="5" s="1"/>
  <c r="J36" i="5" s="1"/>
  <c r="I38" i="5"/>
  <c r="I37" i="5" s="1"/>
  <c r="I36" i="5" s="1"/>
  <c r="L367" i="4"/>
  <c r="L366" i="4" s="1"/>
  <c r="K367" i="4"/>
  <c r="K366" i="4" s="1"/>
  <c r="J367" i="4"/>
  <c r="I367" i="4"/>
  <c r="I366" i="4" s="1"/>
  <c r="J366" i="4"/>
  <c r="L364" i="4"/>
  <c r="K364" i="4"/>
  <c r="J364" i="4"/>
  <c r="J363" i="4" s="1"/>
  <c r="I364" i="4"/>
  <c r="L363" i="4"/>
  <c r="K363" i="4"/>
  <c r="I363" i="4"/>
  <c r="L361" i="4"/>
  <c r="L360" i="4" s="1"/>
  <c r="K361" i="4"/>
  <c r="J361" i="4"/>
  <c r="J360" i="4" s="1"/>
  <c r="I361" i="4"/>
  <c r="I360" i="4" s="1"/>
  <c r="K360" i="4"/>
  <c r="L357" i="4"/>
  <c r="K357" i="4"/>
  <c r="K356" i="4" s="1"/>
  <c r="J357" i="4"/>
  <c r="I357" i="4"/>
  <c r="I356" i="4" s="1"/>
  <c r="L356" i="4"/>
  <c r="J356" i="4"/>
  <c r="L353" i="4"/>
  <c r="K353" i="4"/>
  <c r="J353" i="4"/>
  <c r="J352" i="4" s="1"/>
  <c r="I353" i="4"/>
  <c r="L352" i="4"/>
  <c r="K352" i="4"/>
  <c r="I352" i="4"/>
  <c r="L349" i="4"/>
  <c r="L348" i="4" s="1"/>
  <c r="L338" i="4" s="1"/>
  <c r="K349" i="4"/>
  <c r="J349" i="4"/>
  <c r="J348" i="4" s="1"/>
  <c r="I349" i="4"/>
  <c r="I348" i="4" s="1"/>
  <c r="K348" i="4"/>
  <c r="L345" i="4"/>
  <c r="K345" i="4"/>
  <c r="J345" i="4"/>
  <c r="I345" i="4"/>
  <c r="L342" i="4"/>
  <c r="K342" i="4"/>
  <c r="J342" i="4"/>
  <c r="I342" i="4"/>
  <c r="L340" i="4"/>
  <c r="K340" i="4"/>
  <c r="J340" i="4"/>
  <c r="J339" i="4" s="1"/>
  <c r="J338" i="4" s="1"/>
  <c r="I340" i="4"/>
  <c r="I339" i="4" s="1"/>
  <c r="I338" i="4" s="1"/>
  <c r="L339" i="4"/>
  <c r="K339" i="4"/>
  <c r="L335" i="4"/>
  <c r="L334" i="4" s="1"/>
  <c r="K335" i="4"/>
  <c r="J335" i="4"/>
  <c r="J334" i="4" s="1"/>
  <c r="I335" i="4"/>
  <c r="I334" i="4" s="1"/>
  <c r="K334" i="4"/>
  <c r="L332" i="4"/>
  <c r="L331" i="4" s="1"/>
  <c r="K332" i="4"/>
  <c r="K331" i="4" s="1"/>
  <c r="J332" i="4"/>
  <c r="J331" i="4" s="1"/>
  <c r="I332" i="4"/>
  <c r="I331" i="4"/>
  <c r="L329" i="4"/>
  <c r="K329" i="4"/>
  <c r="K328" i="4" s="1"/>
  <c r="J329" i="4"/>
  <c r="I329" i="4"/>
  <c r="I328" i="4" s="1"/>
  <c r="L328" i="4"/>
  <c r="J328" i="4"/>
  <c r="L325" i="4"/>
  <c r="L324" i="4" s="1"/>
  <c r="K325" i="4"/>
  <c r="J325" i="4"/>
  <c r="J324" i="4" s="1"/>
  <c r="I325" i="4"/>
  <c r="I324" i="4" s="1"/>
  <c r="K324" i="4"/>
  <c r="L321" i="4"/>
  <c r="L320" i="4" s="1"/>
  <c r="K321" i="4"/>
  <c r="J321" i="4"/>
  <c r="J320" i="4" s="1"/>
  <c r="I321" i="4"/>
  <c r="K320" i="4"/>
  <c r="I320" i="4"/>
  <c r="L317" i="4"/>
  <c r="K317" i="4"/>
  <c r="K316" i="4" s="1"/>
  <c r="J317" i="4"/>
  <c r="I317" i="4"/>
  <c r="L316" i="4"/>
  <c r="J316" i="4"/>
  <c r="I316" i="4"/>
  <c r="L313" i="4"/>
  <c r="K313" i="4"/>
  <c r="J313" i="4"/>
  <c r="I313" i="4"/>
  <c r="L310" i="4"/>
  <c r="K310" i="4"/>
  <c r="K307" i="4" s="1"/>
  <c r="J310" i="4"/>
  <c r="I310" i="4"/>
  <c r="L308" i="4"/>
  <c r="L307" i="4" s="1"/>
  <c r="K308" i="4"/>
  <c r="J308" i="4"/>
  <c r="J307" i="4" s="1"/>
  <c r="J306" i="4" s="1"/>
  <c r="J305" i="4" s="1"/>
  <c r="I308" i="4"/>
  <c r="I307" i="4"/>
  <c r="L302" i="4"/>
  <c r="L301" i="4" s="1"/>
  <c r="K302" i="4"/>
  <c r="J302" i="4"/>
  <c r="J301" i="4" s="1"/>
  <c r="I302" i="4"/>
  <c r="I301" i="4" s="1"/>
  <c r="K301" i="4"/>
  <c r="L299" i="4"/>
  <c r="L298" i="4" s="1"/>
  <c r="K299" i="4"/>
  <c r="J299" i="4"/>
  <c r="J298" i="4" s="1"/>
  <c r="I299" i="4"/>
  <c r="K298" i="4"/>
  <c r="I298" i="4"/>
  <c r="L296" i="4"/>
  <c r="K296" i="4"/>
  <c r="K295" i="4" s="1"/>
  <c r="J296" i="4"/>
  <c r="I296" i="4"/>
  <c r="L295" i="4"/>
  <c r="J295" i="4"/>
  <c r="I295" i="4"/>
  <c r="L292" i="4"/>
  <c r="L291" i="4" s="1"/>
  <c r="K292" i="4"/>
  <c r="J292" i="4"/>
  <c r="J291" i="4" s="1"/>
  <c r="I292" i="4"/>
  <c r="I291" i="4" s="1"/>
  <c r="K291" i="4"/>
  <c r="L288" i="4"/>
  <c r="L287" i="4" s="1"/>
  <c r="K288" i="4"/>
  <c r="J288" i="4"/>
  <c r="J287" i="4" s="1"/>
  <c r="I288" i="4"/>
  <c r="K287" i="4"/>
  <c r="I287" i="4"/>
  <c r="L284" i="4"/>
  <c r="K284" i="4"/>
  <c r="K283" i="4" s="1"/>
  <c r="J284" i="4"/>
  <c r="I284" i="4"/>
  <c r="L283" i="4"/>
  <c r="J283" i="4"/>
  <c r="I283" i="4"/>
  <c r="L280" i="4"/>
  <c r="K280" i="4"/>
  <c r="J280" i="4"/>
  <c r="I280" i="4"/>
  <c r="L277" i="4"/>
  <c r="K277" i="4"/>
  <c r="J277" i="4"/>
  <c r="I277" i="4"/>
  <c r="L275" i="4"/>
  <c r="L274" i="4" s="1"/>
  <c r="K275" i="4"/>
  <c r="K274" i="4" s="1"/>
  <c r="K273" i="4" s="1"/>
  <c r="J275" i="4"/>
  <c r="J274" i="4" s="1"/>
  <c r="J273" i="4" s="1"/>
  <c r="I275" i="4"/>
  <c r="I274" i="4"/>
  <c r="L270" i="4"/>
  <c r="L269" i="4" s="1"/>
  <c r="K270" i="4"/>
  <c r="K269" i="4" s="1"/>
  <c r="J270" i="4"/>
  <c r="J269" i="4" s="1"/>
  <c r="I270" i="4"/>
  <c r="I269" i="4"/>
  <c r="L267" i="4"/>
  <c r="K267" i="4"/>
  <c r="K266" i="4" s="1"/>
  <c r="J267" i="4"/>
  <c r="I267" i="4"/>
  <c r="L266" i="4"/>
  <c r="J266" i="4"/>
  <c r="I266" i="4"/>
  <c r="L264" i="4"/>
  <c r="K264" i="4"/>
  <c r="J264" i="4"/>
  <c r="J263" i="4" s="1"/>
  <c r="I264" i="4"/>
  <c r="I263" i="4" s="1"/>
  <c r="L263" i="4"/>
  <c r="K263" i="4"/>
  <c r="L260" i="4"/>
  <c r="L259" i="4" s="1"/>
  <c r="K260" i="4"/>
  <c r="K259" i="4" s="1"/>
  <c r="J260" i="4"/>
  <c r="J259" i="4" s="1"/>
  <c r="I260" i="4"/>
  <c r="I259" i="4"/>
  <c r="L256" i="4"/>
  <c r="K256" i="4"/>
  <c r="K255" i="4" s="1"/>
  <c r="J256" i="4"/>
  <c r="I256" i="4"/>
  <c r="L255" i="4"/>
  <c r="J255" i="4"/>
  <c r="I255" i="4"/>
  <c r="L252" i="4"/>
  <c r="L251" i="4" s="1"/>
  <c r="K252" i="4"/>
  <c r="J252" i="4"/>
  <c r="J251" i="4" s="1"/>
  <c r="I252" i="4"/>
  <c r="I251" i="4" s="1"/>
  <c r="I241" i="4" s="1"/>
  <c r="K251" i="4"/>
  <c r="L248" i="4"/>
  <c r="K248" i="4"/>
  <c r="J248" i="4"/>
  <c r="I248" i="4"/>
  <c r="L245" i="4"/>
  <c r="K245" i="4"/>
  <c r="J245" i="4"/>
  <c r="I245" i="4"/>
  <c r="L243" i="4"/>
  <c r="K243" i="4"/>
  <c r="K242" i="4" s="1"/>
  <c r="K241" i="4" s="1"/>
  <c r="K240" i="4" s="1"/>
  <c r="J243" i="4"/>
  <c r="I243" i="4"/>
  <c r="L242" i="4"/>
  <c r="J242" i="4"/>
  <c r="I242" i="4"/>
  <c r="L236" i="4"/>
  <c r="L235" i="4" s="1"/>
  <c r="L234" i="4" s="1"/>
  <c r="K236" i="4"/>
  <c r="K235" i="4" s="1"/>
  <c r="K234" i="4" s="1"/>
  <c r="J236" i="4"/>
  <c r="J235" i="4" s="1"/>
  <c r="J234" i="4" s="1"/>
  <c r="I236" i="4"/>
  <c r="I235" i="4"/>
  <c r="I234" i="4" s="1"/>
  <c r="L232" i="4"/>
  <c r="L231" i="4" s="1"/>
  <c r="L230" i="4" s="1"/>
  <c r="K232" i="4"/>
  <c r="K231" i="4" s="1"/>
  <c r="K230" i="4" s="1"/>
  <c r="J232" i="4"/>
  <c r="J231" i="4" s="1"/>
  <c r="J230" i="4" s="1"/>
  <c r="I232" i="4"/>
  <c r="I231" i="4"/>
  <c r="I230" i="4" s="1"/>
  <c r="L223" i="4"/>
  <c r="L222" i="4" s="1"/>
  <c r="K223" i="4"/>
  <c r="K222" i="4" s="1"/>
  <c r="J223" i="4"/>
  <c r="J222" i="4" s="1"/>
  <c r="I223" i="4"/>
  <c r="I222" i="4" s="1"/>
  <c r="L220" i="4"/>
  <c r="K220" i="4"/>
  <c r="K219" i="4" s="1"/>
  <c r="K218" i="4" s="1"/>
  <c r="J220" i="4"/>
  <c r="I220" i="4"/>
  <c r="L219" i="4"/>
  <c r="L218" i="4" s="1"/>
  <c r="J219" i="4"/>
  <c r="J218" i="4" s="1"/>
  <c r="I219" i="4"/>
  <c r="L213" i="4"/>
  <c r="K213" i="4"/>
  <c r="K212" i="4" s="1"/>
  <c r="K211" i="4" s="1"/>
  <c r="J213" i="4"/>
  <c r="I213" i="4"/>
  <c r="L212" i="4"/>
  <c r="L211" i="4" s="1"/>
  <c r="J212" i="4"/>
  <c r="J211" i="4" s="1"/>
  <c r="I212" i="4"/>
  <c r="I211" i="4" s="1"/>
  <c r="L209" i="4"/>
  <c r="K209" i="4"/>
  <c r="K208" i="4" s="1"/>
  <c r="J209" i="4"/>
  <c r="I209" i="4"/>
  <c r="L208" i="4"/>
  <c r="J208" i="4"/>
  <c r="I208" i="4"/>
  <c r="L204" i="4"/>
  <c r="L203" i="4" s="1"/>
  <c r="K204" i="4"/>
  <c r="J204" i="4"/>
  <c r="J203" i="4" s="1"/>
  <c r="I204" i="4"/>
  <c r="I203" i="4" s="1"/>
  <c r="K203" i="4"/>
  <c r="L198" i="4"/>
  <c r="L197" i="4" s="1"/>
  <c r="K198" i="4"/>
  <c r="K197" i="4" s="1"/>
  <c r="J198" i="4"/>
  <c r="J197" i="4" s="1"/>
  <c r="I198" i="4"/>
  <c r="I197" i="4" s="1"/>
  <c r="L193" i="4"/>
  <c r="K193" i="4"/>
  <c r="K192" i="4" s="1"/>
  <c r="J193" i="4"/>
  <c r="I193" i="4"/>
  <c r="L192" i="4"/>
  <c r="J192" i="4"/>
  <c r="I192" i="4"/>
  <c r="L190" i="4"/>
  <c r="L189" i="4" s="1"/>
  <c r="K190" i="4"/>
  <c r="J190" i="4"/>
  <c r="J189" i="4" s="1"/>
  <c r="I190" i="4"/>
  <c r="I189" i="4" s="1"/>
  <c r="K189" i="4"/>
  <c r="K188" i="4" s="1"/>
  <c r="K187" i="4" s="1"/>
  <c r="L182" i="4"/>
  <c r="L181" i="4" s="1"/>
  <c r="K182" i="4"/>
  <c r="K181" i="4" s="1"/>
  <c r="J182" i="4"/>
  <c r="J181" i="4" s="1"/>
  <c r="I182" i="4"/>
  <c r="I181" i="4"/>
  <c r="L177" i="4"/>
  <c r="K177" i="4"/>
  <c r="K176" i="4" s="1"/>
  <c r="K175" i="4" s="1"/>
  <c r="J177" i="4"/>
  <c r="I177" i="4"/>
  <c r="L176" i="4"/>
  <c r="J176" i="4"/>
  <c r="J175" i="4" s="1"/>
  <c r="I176" i="4"/>
  <c r="I175" i="4"/>
  <c r="L173" i="4"/>
  <c r="K173" i="4"/>
  <c r="K172" i="4" s="1"/>
  <c r="K171" i="4" s="1"/>
  <c r="K170" i="4" s="1"/>
  <c r="J173" i="4"/>
  <c r="I173" i="4"/>
  <c r="L172" i="4"/>
  <c r="L171" i="4" s="1"/>
  <c r="J172" i="4"/>
  <c r="J171" i="4" s="1"/>
  <c r="I172" i="4"/>
  <c r="I171" i="4"/>
  <c r="I170" i="4" s="1"/>
  <c r="L168" i="4"/>
  <c r="L167" i="4" s="1"/>
  <c r="K168" i="4"/>
  <c r="K167" i="4" s="1"/>
  <c r="J168" i="4"/>
  <c r="J167" i="4" s="1"/>
  <c r="I168" i="4"/>
  <c r="I167" i="4"/>
  <c r="L163" i="4"/>
  <c r="K163" i="4"/>
  <c r="K162" i="4" s="1"/>
  <c r="J163" i="4"/>
  <c r="I163" i="4"/>
  <c r="L162" i="4"/>
  <c r="L161" i="4" s="1"/>
  <c r="L160" i="4" s="1"/>
  <c r="J162" i="4"/>
  <c r="I162" i="4"/>
  <c r="I161" i="4"/>
  <c r="I160" i="4" s="1"/>
  <c r="L157" i="4"/>
  <c r="L156" i="4" s="1"/>
  <c r="L155" i="4" s="1"/>
  <c r="K157" i="4"/>
  <c r="K156" i="4" s="1"/>
  <c r="K155" i="4" s="1"/>
  <c r="J157" i="4"/>
  <c r="J156" i="4" s="1"/>
  <c r="J155" i="4" s="1"/>
  <c r="I157" i="4"/>
  <c r="I156" i="4"/>
  <c r="I155" i="4" s="1"/>
  <c r="L153" i="4"/>
  <c r="L152" i="4" s="1"/>
  <c r="K153" i="4"/>
  <c r="K152" i="4" s="1"/>
  <c r="J153" i="4"/>
  <c r="J152" i="4" s="1"/>
  <c r="I153" i="4"/>
  <c r="I152" i="4"/>
  <c r="L149" i="4"/>
  <c r="K149" i="4"/>
  <c r="K148" i="4" s="1"/>
  <c r="K147" i="4" s="1"/>
  <c r="J149" i="4"/>
  <c r="I149" i="4"/>
  <c r="L148" i="4"/>
  <c r="L147" i="4" s="1"/>
  <c r="J148" i="4"/>
  <c r="J147" i="4" s="1"/>
  <c r="I148" i="4"/>
  <c r="I147" i="4"/>
  <c r="L144" i="4"/>
  <c r="K144" i="4"/>
  <c r="K143" i="4" s="1"/>
  <c r="K142" i="4" s="1"/>
  <c r="J144" i="4"/>
  <c r="I144" i="4"/>
  <c r="L143" i="4"/>
  <c r="L142" i="4" s="1"/>
  <c r="J143" i="4"/>
  <c r="J142" i="4" s="1"/>
  <c r="I143" i="4"/>
  <c r="I142" i="4"/>
  <c r="I141" i="4" s="1"/>
  <c r="L139" i="4"/>
  <c r="L138" i="4" s="1"/>
  <c r="L137" i="4" s="1"/>
  <c r="K139" i="4"/>
  <c r="K138" i="4" s="1"/>
  <c r="K137" i="4" s="1"/>
  <c r="J139" i="4"/>
  <c r="J138" i="4" s="1"/>
  <c r="J137" i="4" s="1"/>
  <c r="I139" i="4"/>
  <c r="I138" i="4"/>
  <c r="I137" i="4" s="1"/>
  <c r="L135" i="4"/>
  <c r="L134" i="4" s="1"/>
  <c r="L133" i="4" s="1"/>
  <c r="K135" i="4"/>
  <c r="K134" i="4" s="1"/>
  <c r="K133" i="4" s="1"/>
  <c r="J135" i="4"/>
  <c r="J134" i="4" s="1"/>
  <c r="J133" i="4" s="1"/>
  <c r="I135" i="4"/>
  <c r="I134" i="4"/>
  <c r="I133" i="4" s="1"/>
  <c r="L131" i="4"/>
  <c r="L130" i="4" s="1"/>
  <c r="L129" i="4" s="1"/>
  <c r="K131" i="4"/>
  <c r="K130" i="4" s="1"/>
  <c r="K129" i="4" s="1"/>
  <c r="J131" i="4"/>
  <c r="J130" i="4" s="1"/>
  <c r="J129" i="4" s="1"/>
  <c r="I131" i="4"/>
  <c r="I130" i="4"/>
  <c r="I129" i="4" s="1"/>
  <c r="L127" i="4"/>
  <c r="L126" i="4" s="1"/>
  <c r="L125" i="4" s="1"/>
  <c r="K127" i="4"/>
  <c r="K126" i="4" s="1"/>
  <c r="K125" i="4" s="1"/>
  <c r="J127" i="4"/>
  <c r="J126" i="4" s="1"/>
  <c r="J125" i="4" s="1"/>
  <c r="I127" i="4"/>
  <c r="I126" i="4"/>
  <c r="I125" i="4" s="1"/>
  <c r="L123" i="4"/>
  <c r="L122" i="4" s="1"/>
  <c r="L121" i="4" s="1"/>
  <c r="K123" i="4"/>
  <c r="K122" i="4" s="1"/>
  <c r="K121" i="4" s="1"/>
  <c r="J123" i="4"/>
  <c r="J122" i="4" s="1"/>
  <c r="J121" i="4" s="1"/>
  <c r="I123" i="4"/>
  <c r="I122" i="4"/>
  <c r="I121" i="4" s="1"/>
  <c r="L118" i="4"/>
  <c r="L117" i="4" s="1"/>
  <c r="L116" i="4" s="1"/>
  <c r="K118" i="4"/>
  <c r="K117" i="4" s="1"/>
  <c r="K116" i="4" s="1"/>
  <c r="J118" i="4"/>
  <c r="J117" i="4" s="1"/>
  <c r="J116" i="4" s="1"/>
  <c r="I118" i="4"/>
  <c r="I117" i="4"/>
  <c r="I116" i="4" s="1"/>
  <c r="L112" i="4"/>
  <c r="K112" i="4"/>
  <c r="J112" i="4"/>
  <c r="J111" i="4" s="1"/>
  <c r="I112" i="4"/>
  <c r="I111" i="4" s="1"/>
  <c r="L111" i="4"/>
  <c r="K111" i="4"/>
  <c r="L108" i="4"/>
  <c r="L107" i="4" s="1"/>
  <c r="L106" i="4" s="1"/>
  <c r="K108" i="4"/>
  <c r="K107" i="4" s="1"/>
  <c r="K106" i="4" s="1"/>
  <c r="J108" i="4"/>
  <c r="J107" i="4" s="1"/>
  <c r="J106" i="4" s="1"/>
  <c r="I108" i="4"/>
  <c r="I107" i="4" s="1"/>
  <c r="I106" i="4" s="1"/>
  <c r="L103" i="4"/>
  <c r="L102" i="4" s="1"/>
  <c r="L101" i="4" s="1"/>
  <c r="K103" i="4"/>
  <c r="K102" i="4" s="1"/>
  <c r="K101" i="4" s="1"/>
  <c r="J103" i="4"/>
  <c r="J102" i="4" s="1"/>
  <c r="J101" i="4" s="1"/>
  <c r="I103" i="4"/>
  <c r="I102" i="4" s="1"/>
  <c r="I101" i="4" s="1"/>
  <c r="L98" i="4"/>
  <c r="L97" i="4" s="1"/>
  <c r="L96" i="4" s="1"/>
  <c r="L95" i="4" s="1"/>
  <c r="K98" i="4"/>
  <c r="K97" i="4" s="1"/>
  <c r="K96" i="4" s="1"/>
  <c r="J98" i="4"/>
  <c r="J97" i="4" s="1"/>
  <c r="J96" i="4" s="1"/>
  <c r="J95" i="4" s="1"/>
  <c r="I98" i="4"/>
  <c r="I97" i="4" s="1"/>
  <c r="I96" i="4" s="1"/>
  <c r="I95" i="4" s="1"/>
  <c r="L91" i="4"/>
  <c r="L90" i="4" s="1"/>
  <c r="L89" i="4" s="1"/>
  <c r="L88" i="4" s="1"/>
  <c r="K91" i="4"/>
  <c r="J91" i="4"/>
  <c r="J90" i="4" s="1"/>
  <c r="J89" i="4" s="1"/>
  <c r="J88" i="4" s="1"/>
  <c r="I91" i="4"/>
  <c r="I90" i="4" s="1"/>
  <c r="I89" i="4" s="1"/>
  <c r="I88" i="4" s="1"/>
  <c r="K90" i="4"/>
  <c r="K89" i="4" s="1"/>
  <c r="K88" i="4" s="1"/>
  <c r="L86" i="4"/>
  <c r="K86" i="4"/>
  <c r="K85" i="4" s="1"/>
  <c r="K84" i="4" s="1"/>
  <c r="J86" i="4"/>
  <c r="I86" i="4"/>
  <c r="L85" i="4"/>
  <c r="L84" i="4" s="1"/>
  <c r="J85" i="4"/>
  <c r="J84" i="4" s="1"/>
  <c r="I85" i="4"/>
  <c r="I84" i="4" s="1"/>
  <c r="L80" i="4"/>
  <c r="K80" i="4"/>
  <c r="K79" i="4" s="1"/>
  <c r="J80" i="4"/>
  <c r="I80" i="4"/>
  <c r="L79" i="4"/>
  <c r="J79" i="4"/>
  <c r="I79" i="4"/>
  <c r="L75" i="4"/>
  <c r="L74" i="4" s="1"/>
  <c r="K75" i="4"/>
  <c r="J75" i="4"/>
  <c r="J74" i="4" s="1"/>
  <c r="I75" i="4"/>
  <c r="I74" i="4" s="1"/>
  <c r="K74" i="4"/>
  <c r="L70" i="4"/>
  <c r="L69" i="4" s="1"/>
  <c r="L68" i="4" s="1"/>
  <c r="L67" i="4" s="1"/>
  <c r="K70" i="4"/>
  <c r="K69" i="4" s="1"/>
  <c r="K68" i="4" s="1"/>
  <c r="K67" i="4" s="1"/>
  <c r="J70" i="4"/>
  <c r="J69" i="4" s="1"/>
  <c r="J68" i="4" s="1"/>
  <c r="J67" i="4" s="1"/>
  <c r="I70" i="4"/>
  <c r="I69" i="4" s="1"/>
  <c r="L50" i="4"/>
  <c r="L49" i="4" s="1"/>
  <c r="L48" i="4" s="1"/>
  <c r="L47" i="4" s="1"/>
  <c r="K50" i="4"/>
  <c r="J50" i="4"/>
  <c r="J49" i="4" s="1"/>
  <c r="J48" i="4" s="1"/>
  <c r="J47" i="4" s="1"/>
  <c r="I50" i="4"/>
  <c r="I49" i="4" s="1"/>
  <c r="I48" i="4" s="1"/>
  <c r="I47" i="4" s="1"/>
  <c r="K49" i="4"/>
  <c r="K48" i="4" s="1"/>
  <c r="K47" i="4" s="1"/>
  <c r="L45" i="4"/>
  <c r="K45" i="4"/>
  <c r="K44" i="4" s="1"/>
  <c r="K43" i="4" s="1"/>
  <c r="J45" i="4"/>
  <c r="I45" i="4"/>
  <c r="L44" i="4"/>
  <c r="L43" i="4" s="1"/>
  <c r="J44" i="4"/>
  <c r="J43" i="4" s="1"/>
  <c r="I44" i="4"/>
  <c r="I43" i="4"/>
  <c r="L41" i="4"/>
  <c r="K41" i="4"/>
  <c r="J41" i="4"/>
  <c r="I41" i="4"/>
  <c r="L39" i="4"/>
  <c r="K39" i="4"/>
  <c r="K38" i="4" s="1"/>
  <c r="K37" i="4" s="1"/>
  <c r="K36" i="4" s="1"/>
  <c r="J39" i="4"/>
  <c r="J38" i="4" s="1"/>
  <c r="J37" i="4" s="1"/>
  <c r="J36" i="4" s="1"/>
  <c r="I39" i="4"/>
  <c r="L38" i="4"/>
  <c r="L37" i="4" s="1"/>
  <c r="L36" i="4" s="1"/>
  <c r="I38" i="4"/>
  <c r="I37" i="4" s="1"/>
  <c r="I36" i="4" s="1"/>
  <c r="L367" i="3"/>
  <c r="L366" i="3" s="1"/>
  <c r="K367" i="3"/>
  <c r="J367" i="3"/>
  <c r="I367" i="3"/>
  <c r="K366" i="3"/>
  <c r="J366" i="3"/>
  <c r="I366" i="3"/>
  <c r="L364" i="3"/>
  <c r="L363" i="3" s="1"/>
  <c r="K364" i="3"/>
  <c r="J364" i="3"/>
  <c r="I364" i="3"/>
  <c r="K363" i="3"/>
  <c r="J363" i="3"/>
  <c r="I363" i="3"/>
  <c r="L361" i="3"/>
  <c r="K361" i="3"/>
  <c r="K360" i="3" s="1"/>
  <c r="J361" i="3"/>
  <c r="J360" i="3" s="1"/>
  <c r="I361" i="3"/>
  <c r="I360" i="3" s="1"/>
  <c r="L360" i="3"/>
  <c r="L357" i="3"/>
  <c r="L356" i="3" s="1"/>
  <c r="K357" i="3"/>
  <c r="J357" i="3"/>
  <c r="I357" i="3"/>
  <c r="K356" i="3"/>
  <c r="J356" i="3"/>
  <c r="I356" i="3"/>
  <c r="L353" i="3"/>
  <c r="L352" i="3" s="1"/>
  <c r="K353" i="3"/>
  <c r="J353" i="3"/>
  <c r="I353" i="3"/>
  <c r="K352" i="3"/>
  <c r="J352" i="3"/>
  <c r="I352" i="3"/>
  <c r="L349" i="3"/>
  <c r="K349" i="3"/>
  <c r="K348" i="3" s="1"/>
  <c r="K338" i="3" s="1"/>
  <c r="J349" i="3"/>
  <c r="J348" i="3" s="1"/>
  <c r="J338" i="3" s="1"/>
  <c r="I349" i="3"/>
  <c r="I348" i="3" s="1"/>
  <c r="L348" i="3"/>
  <c r="L345" i="3"/>
  <c r="K345" i="3"/>
  <c r="J345" i="3"/>
  <c r="I345" i="3"/>
  <c r="L342" i="3"/>
  <c r="K342" i="3"/>
  <c r="J342" i="3"/>
  <c r="I342" i="3"/>
  <c r="L340" i="3"/>
  <c r="L339" i="3" s="1"/>
  <c r="L338" i="3" s="1"/>
  <c r="K340" i="3"/>
  <c r="J340" i="3"/>
  <c r="I340" i="3"/>
  <c r="K339" i="3"/>
  <c r="J339" i="3"/>
  <c r="I339" i="3"/>
  <c r="L335" i="3"/>
  <c r="L334" i="3" s="1"/>
  <c r="K335" i="3"/>
  <c r="J335" i="3"/>
  <c r="I335" i="3"/>
  <c r="I334" i="3" s="1"/>
  <c r="K334" i="3"/>
  <c r="J334" i="3"/>
  <c r="L332" i="3"/>
  <c r="K332" i="3"/>
  <c r="K331" i="3" s="1"/>
  <c r="J332" i="3"/>
  <c r="J331" i="3" s="1"/>
  <c r="I332" i="3"/>
  <c r="I331" i="3" s="1"/>
  <c r="L331" i="3"/>
  <c r="L329" i="3"/>
  <c r="L328" i="3" s="1"/>
  <c r="K329" i="3"/>
  <c r="J329" i="3"/>
  <c r="I329" i="3"/>
  <c r="K328" i="3"/>
  <c r="J328" i="3"/>
  <c r="I328" i="3"/>
  <c r="L325" i="3"/>
  <c r="L324" i="3" s="1"/>
  <c r="K325" i="3"/>
  <c r="J325" i="3"/>
  <c r="I325" i="3"/>
  <c r="I324" i="3" s="1"/>
  <c r="K324" i="3"/>
  <c r="J324" i="3"/>
  <c r="L321" i="3"/>
  <c r="K321" i="3"/>
  <c r="K320" i="3" s="1"/>
  <c r="J321" i="3"/>
  <c r="J320" i="3" s="1"/>
  <c r="I321" i="3"/>
  <c r="I320" i="3" s="1"/>
  <c r="L320" i="3"/>
  <c r="L317" i="3"/>
  <c r="L316" i="3" s="1"/>
  <c r="K317" i="3"/>
  <c r="J317" i="3"/>
  <c r="I317" i="3"/>
  <c r="K316" i="3"/>
  <c r="J316" i="3"/>
  <c r="I316" i="3"/>
  <c r="L313" i="3"/>
  <c r="K313" i="3"/>
  <c r="J313" i="3"/>
  <c r="I313" i="3"/>
  <c r="L310" i="3"/>
  <c r="K310" i="3"/>
  <c r="J310" i="3"/>
  <c r="I310" i="3"/>
  <c r="L308" i="3"/>
  <c r="K308" i="3"/>
  <c r="K307" i="3" s="1"/>
  <c r="J308" i="3"/>
  <c r="J307" i="3" s="1"/>
  <c r="I308" i="3"/>
  <c r="I307" i="3" s="1"/>
  <c r="L307" i="3"/>
  <c r="L302" i="3"/>
  <c r="L301" i="3" s="1"/>
  <c r="K302" i="3"/>
  <c r="J302" i="3"/>
  <c r="I302" i="3"/>
  <c r="I301" i="3" s="1"/>
  <c r="K301" i="3"/>
  <c r="J301" i="3"/>
  <c r="L299" i="3"/>
  <c r="K299" i="3"/>
  <c r="K298" i="3" s="1"/>
  <c r="J299" i="3"/>
  <c r="J298" i="3" s="1"/>
  <c r="I299" i="3"/>
  <c r="I298" i="3" s="1"/>
  <c r="L298" i="3"/>
  <c r="L296" i="3"/>
  <c r="L295" i="3" s="1"/>
  <c r="K296" i="3"/>
  <c r="J296" i="3"/>
  <c r="I296" i="3"/>
  <c r="K295" i="3"/>
  <c r="J295" i="3"/>
  <c r="I295" i="3"/>
  <c r="L292" i="3"/>
  <c r="L291" i="3" s="1"/>
  <c r="K292" i="3"/>
  <c r="J292" i="3"/>
  <c r="I292" i="3"/>
  <c r="I291" i="3" s="1"/>
  <c r="K291" i="3"/>
  <c r="J291" i="3"/>
  <c r="L288" i="3"/>
  <c r="K288" i="3"/>
  <c r="K287" i="3" s="1"/>
  <c r="J288" i="3"/>
  <c r="J287" i="3" s="1"/>
  <c r="I288" i="3"/>
  <c r="I287" i="3" s="1"/>
  <c r="L287" i="3"/>
  <c r="L284" i="3"/>
  <c r="L283" i="3" s="1"/>
  <c r="K284" i="3"/>
  <c r="J284" i="3"/>
  <c r="I284" i="3"/>
  <c r="K283" i="3"/>
  <c r="J283" i="3"/>
  <c r="I283" i="3"/>
  <c r="L280" i="3"/>
  <c r="K280" i="3"/>
  <c r="J280" i="3"/>
  <c r="I280" i="3"/>
  <c r="L277" i="3"/>
  <c r="K277" i="3"/>
  <c r="J277" i="3"/>
  <c r="I277" i="3"/>
  <c r="L275" i="3"/>
  <c r="K275" i="3"/>
  <c r="K274" i="3" s="1"/>
  <c r="J275" i="3"/>
  <c r="J274" i="3" s="1"/>
  <c r="I275" i="3"/>
  <c r="I274" i="3" s="1"/>
  <c r="L274" i="3"/>
  <c r="L270" i="3"/>
  <c r="K270" i="3"/>
  <c r="K269" i="3" s="1"/>
  <c r="J270" i="3"/>
  <c r="J269" i="3" s="1"/>
  <c r="I270" i="3"/>
  <c r="I269" i="3" s="1"/>
  <c r="L269" i="3"/>
  <c r="L267" i="3"/>
  <c r="L266" i="3" s="1"/>
  <c r="K267" i="3"/>
  <c r="J267" i="3"/>
  <c r="I267" i="3"/>
  <c r="K266" i="3"/>
  <c r="J266" i="3"/>
  <c r="I266" i="3"/>
  <c r="L264" i="3"/>
  <c r="L263" i="3" s="1"/>
  <c r="K264" i="3"/>
  <c r="K263" i="3" s="1"/>
  <c r="J264" i="3"/>
  <c r="I264" i="3"/>
  <c r="I263" i="3" s="1"/>
  <c r="J263" i="3"/>
  <c r="L260" i="3"/>
  <c r="K260" i="3"/>
  <c r="K259" i="3" s="1"/>
  <c r="J260" i="3"/>
  <c r="J259" i="3" s="1"/>
  <c r="I260" i="3"/>
  <c r="I259" i="3" s="1"/>
  <c r="L259" i="3"/>
  <c r="L256" i="3"/>
  <c r="K256" i="3"/>
  <c r="J256" i="3"/>
  <c r="I256" i="3"/>
  <c r="L255" i="3"/>
  <c r="K255" i="3"/>
  <c r="J255" i="3"/>
  <c r="I255" i="3"/>
  <c r="L252" i="3"/>
  <c r="L251" i="3" s="1"/>
  <c r="K252" i="3"/>
  <c r="J252" i="3"/>
  <c r="I252" i="3"/>
  <c r="I251" i="3" s="1"/>
  <c r="K251" i="3"/>
  <c r="J251" i="3"/>
  <c r="L248" i="3"/>
  <c r="K248" i="3"/>
  <c r="J248" i="3"/>
  <c r="I248" i="3"/>
  <c r="L245" i="3"/>
  <c r="K245" i="3"/>
  <c r="J245" i="3"/>
  <c r="I245" i="3"/>
  <c r="L243" i="3"/>
  <c r="K243" i="3"/>
  <c r="J243" i="3"/>
  <c r="I243" i="3"/>
  <c r="L242" i="3"/>
  <c r="K242" i="3"/>
  <c r="K241" i="3" s="1"/>
  <c r="J242" i="3"/>
  <c r="J241" i="3" s="1"/>
  <c r="I242" i="3"/>
  <c r="I241" i="3" s="1"/>
  <c r="L236" i="3"/>
  <c r="K236" i="3"/>
  <c r="K235" i="3" s="1"/>
  <c r="K234" i="3" s="1"/>
  <c r="J236" i="3"/>
  <c r="J235" i="3" s="1"/>
  <c r="J234" i="3" s="1"/>
  <c r="I236" i="3"/>
  <c r="I235" i="3" s="1"/>
  <c r="I234" i="3" s="1"/>
  <c r="L235" i="3"/>
  <c r="L234" i="3" s="1"/>
  <c r="L232" i="3"/>
  <c r="K232" i="3"/>
  <c r="K231" i="3" s="1"/>
  <c r="K230" i="3" s="1"/>
  <c r="J232" i="3"/>
  <c r="J231" i="3" s="1"/>
  <c r="J230" i="3" s="1"/>
  <c r="I232" i="3"/>
  <c r="I231" i="3" s="1"/>
  <c r="I230" i="3" s="1"/>
  <c r="L231" i="3"/>
  <c r="L230" i="3" s="1"/>
  <c r="L223" i="3"/>
  <c r="K223" i="3"/>
  <c r="K222" i="3" s="1"/>
  <c r="J223" i="3"/>
  <c r="J222" i="3" s="1"/>
  <c r="I223" i="3"/>
  <c r="I222" i="3" s="1"/>
  <c r="L222" i="3"/>
  <c r="L220" i="3"/>
  <c r="K220" i="3"/>
  <c r="J220" i="3"/>
  <c r="I220" i="3"/>
  <c r="L219" i="3"/>
  <c r="K219" i="3"/>
  <c r="J219" i="3"/>
  <c r="I219" i="3"/>
  <c r="I218" i="3" s="1"/>
  <c r="L218" i="3"/>
  <c r="L213" i="3"/>
  <c r="K213" i="3"/>
  <c r="J213" i="3"/>
  <c r="I213" i="3"/>
  <c r="L212" i="3"/>
  <c r="K212" i="3"/>
  <c r="K211" i="3" s="1"/>
  <c r="J212" i="3"/>
  <c r="J211" i="3" s="1"/>
  <c r="I212" i="3"/>
  <c r="I211" i="3" s="1"/>
  <c r="L211" i="3"/>
  <c r="L209" i="3"/>
  <c r="K209" i="3"/>
  <c r="J209" i="3"/>
  <c r="I209" i="3"/>
  <c r="L208" i="3"/>
  <c r="K208" i="3"/>
  <c r="J208" i="3"/>
  <c r="I208" i="3"/>
  <c r="L204" i="3"/>
  <c r="L203" i="3" s="1"/>
  <c r="K204" i="3"/>
  <c r="J204" i="3"/>
  <c r="I204" i="3"/>
  <c r="I203" i="3" s="1"/>
  <c r="K203" i="3"/>
  <c r="J203" i="3"/>
  <c r="L198" i="3"/>
  <c r="K198" i="3"/>
  <c r="K197" i="3" s="1"/>
  <c r="K188" i="3" s="1"/>
  <c r="J198" i="3"/>
  <c r="J197" i="3" s="1"/>
  <c r="J188" i="3" s="1"/>
  <c r="I198" i="3"/>
  <c r="I197" i="3" s="1"/>
  <c r="L197" i="3"/>
  <c r="L193" i="3"/>
  <c r="K193" i="3"/>
  <c r="J193" i="3"/>
  <c r="I193" i="3"/>
  <c r="L192" i="3"/>
  <c r="K192" i="3"/>
  <c r="J192" i="3"/>
  <c r="I192" i="3"/>
  <c r="L190" i="3"/>
  <c r="L189" i="3" s="1"/>
  <c r="L188" i="3" s="1"/>
  <c r="L187" i="3" s="1"/>
  <c r="K190" i="3"/>
  <c r="J190" i="3"/>
  <c r="I190" i="3"/>
  <c r="K189" i="3"/>
  <c r="J189" i="3"/>
  <c r="I189" i="3"/>
  <c r="L182" i="3"/>
  <c r="K182" i="3"/>
  <c r="K181" i="3" s="1"/>
  <c r="J182" i="3"/>
  <c r="J181" i="3" s="1"/>
  <c r="I182" i="3"/>
  <c r="I181" i="3" s="1"/>
  <c r="L181" i="3"/>
  <c r="L177" i="3"/>
  <c r="K177" i="3"/>
  <c r="J177" i="3"/>
  <c r="I177" i="3"/>
  <c r="L176" i="3"/>
  <c r="K176" i="3"/>
  <c r="J176" i="3"/>
  <c r="I176" i="3"/>
  <c r="L175" i="3"/>
  <c r="L173" i="3"/>
  <c r="K173" i="3"/>
  <c r="J173" i="3"/>
  <c r="I173" i="3"/>
  <c r="L172" i="3"/>
  <c r="K172" i="3"/>
  <c r="K171" i="3" s="1"/>
  <c r="J172" i="3"/>
  <c r="J171" i="3" s="1"/>
  <c r="I172" i="3"/>
  <c r="I171" i="3" s="1"/>
  <c r="L171" i="3"/>
  <c r="L170" i="3" s="1"/>
  <c r="L168" i="3"/>
  <c r="K168" i="3"/>
  <c r="K167" i="3" s="1"/>
  <c r="J168" i="3"/>
  <c r="J167" i="3" s="1"/>
  <c r="I168" i="3"/>
  <c r="I167" i="3" s="1"/>
  <c r="L167" i="3"/>
  <c r="L163" i="3"/>
  <c r="K163" i="3"/>
  <c r="J163" i="3"/>
  <c r="I163" i="3"/>
  <c r="I162" i="3" s="1"/>
  <c r="L162" i="3"/>
  <c r="K162" i="3"/>
  <c r="J162" i="3"/>
  <c r="L161" i="3"/>
  <c r="L160" i="3" s="1"/>
  <c r="L157" i="3"/>
  <c r="K157" i="3"/>
  <c r="K156" i="3" s="1"/>
  <c r="K155" i="3" s="1"/>
  <c r="J157" i="3"/>
  <c r="J156" i="3" s="1"/>
  <c r="J155" i="3" s="1"/>
  <c r="I157" i="3"/>
  <c r="I156" i="3" s="1"/>
  <c r="I155" i="3" s="1"/>
  <c r="L156" i="3"/>
  <c r="L155" i="3" s="1"/>
  <c r="L153" i="3"/>
  <c r="K153" i="3"/>
  <c r="K152" i="3" s="1"/>
  <c r="J153" i="3"/>
  <c r="J152" i="3" s="1"/>
  <c r="I153" i="3"/>
  <c r="I152" i="3" s="1"/>
  <c r="L152" i="3"/>
  <c r="L149" i="3"/>
  <c r="K149" i="3"/>
  <c r="J149" i="3"/>
  <c r="I149" i="3"/>
  <c r="L148" i="3"/>
  <c r="K148" i="3"/>
  <c r="K147" i="3" s="1"/>
  <c r="J148" i="3"/>
  <c r="J147" i="3" s="1"/>
  <c r="I148" i="3"/>
  <c r="I147" i="3" s="1"/>
  <c r="L147" i="3"/>
  <c r="L144" i="3"/>
  <c r="K144" i="3"/>
  <c r="J144" i="3"/>
  <c r="I144" i="3"/>
  <c r="L143" i="3"/>
  <c r="K143" i="3"/>
  <c r="K142" i="3" s="1"/>
  <c r="J143" i="3"/>
  <c r="J142" i="3" s="1"/>
  <c r="I143" i="3"/>
  <c r="I142" i="3" s="1"/>
  <c r="L142" i="3"/>
  <c r="L139" i="3"/>
  <c r="K139" i="3"/>
  <c r="K138" i="3" s="1"/>
  <c r="K137" i="3" s="1"/>
  <c r="J139" i="3"/>
  <c r="J138" i="3" s="1"/>
  <c r="J137" i="3" s="1"/>
  <c r="I139" i="3"/>
  <c r="I138" i="3" s="1"/>
  <c r="I137" i="3" s="1"/>
  <c r="L138" i="3"/>
  <c r="L137" i="3" s="1"/>
  <c r="L135" i="3"/>
  <c r="K135" i="3"/>
  <c r="K134" i="3" s="1"/>
  <c r="K133" i="3" s="1"/>
  <c r="J135" i="3"/>
  <c r="J134" i="3" s="1"/>
  <c r="J133" i="3" s="1"/>
  <c r="I135" i="3"/>
  <c r="I134" i="3" s="1"/>
  <c r="I133" i="3" s="1"/>
  <c r="L134" i="3"/>
  <c r="L133" i="3" s="1"/>
  <c r="L131" i="3"/>
  <c r="K131" i="3"/>
  <c r="K130" i="3" s="1"/>
  <c r="K129" i="3" s="1"/>
  <c r="J131" i="3"/>
  <c r="J130" i="3" s="1"/>
  <c r="J129" i="3" s="1"/>
  <c r="I131" i="3"/>
  <c r="I130" i="3" s="1"/>
  <c r="I129" i="3" s="1"/>
  <c r="L130" i="3"/>
  <c r="L129" i="3" s="1"/>
  <c r="L127" i="3"/>
  <c r="K127" i="3"/>
  <c r="K126" i="3" s="1"/>
  <c r="K125" i="3" s="1"/>
  <c r="J127" i="3"/>
  <c r="J126" i="3" s="1"/>
  <c r="J125" i="3" s="1"/>
  <c r="I127" i="3"/>
  <c r="I126" i="3" s="1"/>
  <c r="I125" i="3" s="1"/>
  <c r="L126" i="3"/>
  <c r="L125" i="3" s="1"/>
  <c r="L123" i="3"/>
  <c r="K123" i="3"/>
  <c r="K122" i="3" s="1"/>
  <c r="K121" i="3" s="1"/>
  <c r="J123" i="3"/>
  <c r="J122" i="3" s="1"/>
  <c r="J121" i="3" s="1"/>
  <c r="I123" i="3"/>
  <c r="I122" i="3" s="1"/>
  <c r="I121" i="3" s="1"/>
  <c r="L122" i="3"/>
  <c r="L121" i="3" s="1"/>
  <c r="L118" i="3"/>
  <c r="K118" i="3"/>
  <c r="K117" i="3" s="1"/>
  <c r="K116" i="3" s="1"/>
  <c r="J118" i="3"/>
  <c r="J117" i="3" s="1"/>
  <c r="J116" i="3" s="1"/>
  <c r="I118" i="3"/>
  <c r="I117" i="3" s="1"/>
  <c r="I116" i="3" s="1"/>
  <c r="L117" i="3"/>
  <c r="L116" i="3" s="1"/>
  <c r="L112" i="3"/>
  <c r="L111" i="3" s="1"/>
  <c r="K112" i="3"/>
  <c r="J112" i="3"/>
  <c r="I112" i="3"/>
  <c r="K111" i="3"/>
  <c r="J111" i="3"/>
  <c r="I111" i="3"/>
  <c r="L108" i="3"/>
  <c r="K108" i="3"/>
  <c r="K107" i="3" s="1"/>
  <c r="K106" i="3" s="1"/>
  <c r="J108" i="3"/>
  <c r="J107" i="3" s="1"/>
  <c r="J106" i="3" s="1"/>
  <c r="I108" i="3"/>
  <c r="I107" i="3" s="1"/>
  <c r="I106" i="3" s="1"/>
  <c r="L107" i="3"/>
  <c r="L103" i="3"/>
  <c r="K103" i="3"/>
  <c r="K102" i="3" s="1"/>
  <c r="K101" i="3" s="1"/>
  <c r="J103" i="3"/>
  <c r="J102" i="3" s="1"/>
  <c r="J101" i="3" s="1"/>
  <c r="I103" i="3"/>
  <c r="I102" i="3" s="1"/>
  <c r="I101" i="3" s="1"/>
  <c r="L102" i="3"/>
  <c r="L101" i="3" s="1"/>
  <c r="L98" i="3"/>
  <c r="K98" i="3"/>
  <c r="K97" i="3" s="1"/>
  <c r="K96" i="3" s="1"/>
  <c r="K95" i="3" s="1"/>
  <c r="J98" i="3"/>
  <c r="J97" i="3" s="1"/>
  <c r="J96" i="3" s="1"/>
  <c r="J95" i="3" s="1"/>
  <c r="I98" i="3"/>
  <c r="I97" i="3" s="1"/>
  <c r="I96" i="3" s="1"/>
  <c r="L97" i="3"/>
  <c r="L96" i="3" s="1"/>
  <c r="L91" i="3"/>
  <c r="L90" i="3" s="1"/>
  <c r="L89" i="3" s="1"/>
  <c r="L88" i="3" s="1"/>
  <c r="K91" i="3"/>
  <c r="J91" i="3"/>
  <c r="I91" i="3"/>
  <c r="I90" i="3" s="1"/>
  <c r="I89" i="3" s="1"/>
  <c r="I88" i="3" s="1"/>
  <c r="K90" i="3"/>
  <c r="J90" i="3"/>
  <c r="K89" i="3"/>
  <c r="K88" i="3" s="1"/>
  <c r="J89" i="3"/>
  <c r="J88" i="3" s="1"/>
  <c r="L86" i="3"/>
  <c r="K86" i="3"/>
  <c r="J86" i="3"/>
  <c r="I86" i="3"/>
  <c r="L85" i="3"/>
  <c r="K85" i="3"/>
  <c r="K84" i="3" s="1"/>
  <c r="J85" i="3"/>
  <c r="J84" i="3" s="1"/>
  <c r="I85" i="3"/>
  <c r="I84" i="3" s="1"/>
  <c r="L84" i="3"/>
  <c r="L80" i="3"/>
  <c r="K80" i="3"/>
  <c r="J80" i="3"/>
  <c r="I80" i="3"/>
  <c r="L79" i="3"/>
  <c r="K79" i="3"/>
  <c r="J79" i="3"/>
  <c r="I79" i="3"/>
  <c r="L75" i="3"/>
  <c r="L74" i="3" s="1"/>
  <c r="K75" i="3"/>
  <c r="K74" i="3" s="1"/>
  <c r="J75" i="3"/>
  <c r="I75" i="3"/>
  <c r="I74" i="3" s="1"/>
  <c r="J74" i="3"/>
  <c r="L70" i="3"/>
  <c r="K70" i="3"/>
  <c r="K69" i="3" s="1"/>
  <c r="K68" i="3" s="1"/>
  <c r="K67" i="3" s="1"/>
  <c r="J70" i="3"/>
  <c r="J69" i="3" s="1"/>
  <c r="J68" i="3" s="1"/>
  <c r="J67" i="3" s="1"/>
  <c r="I70" i="3"/>
  <c r="I69" i="3" s="1"/>
  <c r="I68" i="3" s="1"/>
  <c r="I67" i="3" s="1"/>
  <c r="L69" i="3"/>
  <c r="L68" i="3" s="1"/>
  <c r="L67" i="3" s="1"/>
  <c r="L50" i="3"/>
  <c r="L49" i="3" s="1"/>
  <c r="L48" i="3" s="1"/>
  <c r="L47" i="3" s="1"/>
  <c r="K50" i="3"/>
  <c r="K49" i="3" s="1"/>
  <c r="K48" i="3" s="1"/>
  <c r="K47" i="3" s="1"/>
  <c r="J50" i="3"/>
  <c r="I50" i="3"/>
  <c r="I49" i="3" s="1"/>
  <c r="I48" i="3" s="1"/>
  <c r="I47" i="3" s="1"/>
  <c r="J49" i="3"/>
  <c r="J48" i="3"/>
  <c r="J47" i="3" s="1"/>
  <c r="L45" i="3"/>
  <c r="K45" i="3"/>
  <c r="J45" i="3"/>
  <c r="I45" i="3"/>
  <c r="L44" i="3"/>
  <c r="K44" i="3"/>
  <c r="K43" i="3" s="1"/>
  <c r="J44" i="3"/>
  <c r="J43" i="3" s="1"/>
  <c r="I44" i="3"/>
  <c r="L43" i="3"/>
  <c r="I43" i="3"/>
  <c r="L41" i="3"/>
  <c r="K41" i="3"/>
  <c r="J41" i="3"/>
  <c r="I41" i="3"/>
  <c r="L39" i="3"/>
  <c r="K39" i="3"/>
  <c r="K38" i="3" s="1"/>
  <c r="K37" i="3" s="1"/>
  <c r="K36" i="3" s="1"/>
  <c r="J39" i="3"/>
  <c r="J38" i="3" s="1"/>
  <c r="J37" i="3" s="1"/>
  <c r="J36" i="3" s="1"/>
  <c r="I39" i="3"/>
  <c r="I38" i="3" s="1"/>
  <c r="I37" i="3" s="1"/>
  <c r="I36" i="3" s="1"/>
  <c r="L38" i="3"/>
  <c r="L37" i="3" s="1"/>
  <c r="L36" i="3" s="1"/>
  <c r="L367" i="2"/>
  <c r="L366" i="2" s="1"/>
  <c r="K367" i="2"/>
  <c r="J367" i="2"/>
  <c r="I367" i="2"/>
  <c r="I366" i="2" s="1"/>
  <c r="K366" i="2"/>
  <c r="J366" i="2"/>
  <c r="L364" i="2"/>
  <c r="L363" i="2" s="1"/>
  <c r="K364" i="2"/>
  <c r="K363" i="2" s="1"/>
  <c r="J364" i="2"/>
  <c r="I364" i="2"/>
  <c r="I363" i="2" s="1"/>
  <c r="J363" i="2"/>
  <c r="L361" i="2"/>
  <c r="K361" i="2"/>
  <c r="K360" i="2" s="1"/>
  <c r="J361" i="2"/>
  <c r="J360" i="2" s="1"/>
  <c r="I361" i="2"/>
  <c r="L360" i="2"/>
  <c r="I360" i="2"/>
  <c r="L357" i="2"/>
  <c r="K357" i="2"/>
  <c r="J357" i="2"/>
  <c r="I357" i="2"/>
  <c r="I356" i="2" s="1"/>
  <c r="L356" i="2"/>
  <c r="K356" i="2"/>
  <c r="J356" i="2"/>
  <c r="L353" i="2"/>
  <c r="L352" i="2" s="1"/>
  <c r="K353" i="2"/>
  <c r="K352" i="2" s="1"/>
  <c r="J353" i="2"/>
  <c r="I353" i="2"/>
  <c r="I352" i="2" s="1"/>
  <c r="J352" i="2"/>
  <c r="L349" i="2"/>
  <c r="K349" i="2"/>
  <c r="K348" i="2" s="1"/>
  <c r="J349" i="2"/>
  <c r="J348" i="2" s="1"/>
  <c r="J338" i="2" s="1"/>
  <c r="I349" i="2"/>
  <c r="L348" i="2"/>
  <c r="I348" i="2"/>
  <c r="L345" i="2"/>
  <c r="K345" i="2"/>
  <c r="J345" i="2"/>
  <c r="I345" i="2"/>
  <c r="L342" i="2"/>
  <c r="K342" i="2"/>
  <c r="J342" i="2"/>
  <c r="I342" i="2"/>
  <c r="L340" i="2"/>
  <c r="L339" i="2" s="1"/>
  <c r="L338" i="2" s="1"/>
  <c r="K340" i="2"/>
  <c r="K339" i="2" s="1"/>
  <c r="K338" i="2" s="1"/>
  <c r="J340" i="2"/>
  <c r="I340" i="2"/>
  <c r="I339" i="2" s="1"/>
  <c r="I338" i="2" s="1"/>
  <c r="J339" i="2"/>
  <c r="L335" i="2"/>
  <c r="L334" i="2" s="1"/>
  <c r="K335" i="2"/>
  <c r="K334" i="2" s="1"/>
  <c r="J335" i="2"/>
  <c r="I335" i="2"/>
  <c r="I334" i="2" s="1"/>
  <c r="J334" i="2"/>
  <c r="L332" i="2"/>
  <c r="K332" i="2"/>
  <c r="K331" i="2" s="1"/>
  <c r="J332" i="2"/>
  <c r="J331" i="2" s="1"/>
  <c r="I332" i="2"/>
  <c r="L331" i="2"/>
  <c r="I331" i="2"/>
  <c r="L329" i="2"/>
  <c r="K329" i="2"/>
  <c r="J329" i="2"/>
  <c r="I329" i="2"/>
  <c r="L328" i="2"/>
  <c r="K328" i="2"/>
  <c r="J328" i="2"/>
  <c r="I328" i="2"/>
  <c r="L325" i="2"/>
  <c r="L324" i="2" s="1"/>
  <c r="K325" i="2"/>
  <c r="K324" i="2" s="1"/>
  <c r="J325" i="2"/>
  <c r="I325" i="2"/>
  <c r="I324" i="2" s="1"/>
  <c r="J324" i="2"/>
  <c r="L321" i="2"/>
  <c r="K321" i="2"/>
  <c r="K320" i="2" s="1"/>
  <c r="J321" i="2"/>
  <c r="J320" i="2" s="1"/>
  <c r="I321" i="2"/>
  <c r="L320" i="2"/>
  <c r="I320" i="2"/>
  <c r="L317" i="2"/>
  <c r="K317" i="2"/>
  <c r="J317" i="2"/>
  <c r="I317" i="2"/>
  <c r="I316" i="2" s="1"/>
  <c r="L316" i="2"/>
  <c r="K316" i="2"/>
  <c r="J316" i="2"/>
  <c r="L313" i="2"/>
  <c r="K313" i="2"/>
  <c r="J313" i="2"/>
  <c r="I313" i="2"/>
  <c r="L310" i="2"/>
  <c r="K310" i="2"/>
  <c r="J310" i="2"/>
  <c r="I310" i="2"/>
  <c r="L308" i="2"/>
  <c r="K308" i="2"/>
  <c r="K307" i="2" s="1"/>
  <c r="K306" i="2" s="1"/>
  <c r="K305" i="2" s="1"/>
  <c r="J308" i="2"/>
  <c r="J307" i="2" s="1"/>
  <c r="I308" i="2"/>
  <c r="L307" i="2"/>
  <c r="I307" i="2"/>
  <c r="L302" i="2"/>
  <c r="L301" i="2" s="1"/>
  <c r="K302" i="2"/>
  <c r="K301" i="2" s="1"/>
  <c r="J302" i="2"/>
  <c r="I302" i="2"/>
  <c r="I301" i="2" s="1"/>
  <c r="J301" i="2"/>
  <c r="L299" i="2"/>
  <c r="K299" i="2"/>
  <c r="K298" i="2" s="1"/>
  <c r="J299" i="2"/>
  <c r="J298" i="2" s="1"/>
  <c r="I299" i="2"/>
  <c r="L298" i="2"/>
  <c r="I298" i="2"/>
  <c r="L296" i="2"/>
  <c r="K296" i="2"/>
  <c r="J296" i="2"/>
  <c r="I296" i="2"/>
  <c r="I295" i="2" s="1"/>
  <c r="L295" i="2"/>
  <c r="K295" i="2"/>
  <c r="J295" i="2"/>
  <c r="L292" i="2"/>
  <c r="L291" i="2" s="1"/>
  <c r="K292" i="2"/>
  <c r="K291" i="2" s="1"/>
  <c r="J292" i="2"/>
  <c r="I292" i="2"/>
  <c r="I291" i="2" s="1"/>
  <c r="J291" i="2"/>
  <c r="L288" i="2"/>
  <c r="K288" i="2"/>
  <c r="K287" i="2" s="1"/>
  <c r="J288" i="2"/>
  <c r="J287" i="2" s="1"/>
  <c r="I288" i="2"/>
  <c r="L287" i="2"/>
  <c r="I287" i="2"/>
  <c r="L284" i="2"/>
  <c r="K284" i="2"/>
  <c r="J284" i="2"/>
  <c r="I284" i="2"/>
  <c r="L283" i="2"/>
  <c r="K283" i="2"/>
  <c r="J283" i="2"/>
  <c r="I283" i="2"/>
  <c r="L280" i="2"/>
  <c r="K280" i="2"/>
  <c r="J280" i="2"/>
  <c r="I280" i="2"/>
  <c r="L277" i="2"/>
  <c r="K277" i="2"/>
  <c r="J277" i="2"/>
  <c r="I277" i="2"/>
  <c r="L275" i="2"/>
  <c r="K275" i="2"/>
  <c r="K274" i="2" s="1"/>
  <c r="J275" i="2"/>
  <c r="J274" i="2" s="1"/>
  <c r="I275" i="2"/>
  <c r="L274" i="2"/>
  <c r="I274" i="2"/>
  <c r="L270" i="2"/>
  <c r="K270" i="2"/>
  <c r="K269" i="2" s="1"/>
  <c r="J270" i="2"/>
  <c r="J269" i="2" s="1"/>
  <c r="I270" i="2"/>
  <c r="L269" i="2"/>
  <c r="I269" i="2"/>
  <c r="L267" i="2"/>
  <c r="K267" i="2"/>
  <c r="J267" i="2"/>
  <c r="I267" i="2"/>
  <c r="L266" i="2"/>
  <c r="K266" i="2"/>
  <c r="J266" i="2"/>
  <c r="I266" i="2"/>
  <c r="L264" i="2"/>
  <c r="L263" i="2" s="1"/>
  <c r="K264" i="2"/>
  <c r="K263" i="2" s="1"/>
  <c r="J264" i="2"/>
  <c r="I264" i="2"/>
  <c r="I263" i="2" s="1"/>
  <c r="J263" i="2"/>
  <c r="L260" i="2"/>
  <c r="K260" i="2"/>
  <c r="K259" i="2" s="1"/>
  <c r="J260" i="2"/>
  <c r="J259" i="2" s="1"/>
  <c r="I260" i="2"/>
  <c r="L259" i="2"/>
  <c r="I259" i="2"/>
  <c r="L256" i="2"/>
  <c r="K256" i="2"/>
  <c r="J256" i="2"/>
  <c r="I256" i="2"/>
  <c r="L255" i="2"/>
  <c r="K255" i="2"/>
  <c r="J255" i="2"/>
  <c r="I255" i="2"/>
  <c r="L252" i="2"/>
  <c r="L251" i="2" s="1"/>
  <c r="K252" i="2"/>
  <c r="K251" i="2" s="1"/>
  <c r="J252" i="2"/>
  <c r="I252" i="2"/>
  <c r="I251" i="2" s="1"/>
  <c r="J251" i="2"/>
  <c r="L248" i="2"/>
  <c r="K248" i="2"/>
  <c r="J248" i="2"/>
  <c r="I248" i="2"/>
  <c r="L245" i="2"/>
  <c r="K245" i="2"/>
  <c r="J245" i="2"/>
  <c r="I245" i="2"/>
  <c r="L243" i="2"/>
  <c r="K243" i="2"/>
  <c r="J243" i="2"/>
  <c r="I243" i="2"/>
  <c r="L242" i="2"/>
  <c r="K242" i="2"/>
  <c r="K241" i="2" s="1"/>
  <c r="J242" i="2"/>
  <c r="J241" i="2" s="1"/>
  <c r="I242" i="2"/>
  <c r="I241" i="2" s="1"/>
  <c r="L236" i="2"/>
  <c r="K236" i="2"/>
  <c r="K235" i="2" s="1"/>
  <c r="K234" i="2" s="1"/>
  <c r="J236" i="2"/>
  <c r="J235" i="2" s="1"/>
  <c r="J234" i="2" s="1"/>
  <c r="I236" i="2"/>
  <c r="I235" i="2" s="1"/>
  <c r="I234" i="2" s="1"/>
  <c r="L235" i="2"/>
  <c r="L234" i="2" s="1"/>
  <c r="L232" i="2"/>
  <c r="K232" i="2"/>
  <c r="K231" i="2" s="1"/>
  <c r="K230" i="2" s="1"/>
  <c r="J232" i="2"/>
  <c r="J231" i="2" s="1"/>
  <c r="J230" i="2" s="1"/>
  <c r="I232" i="2"/>
  <c r="I231" i="2" s="1"/>
  <c r="I230" i="2" s="1"/>
  <c r="L231" i="2"/>
  <c r="L230" i="2" s="1"/>
  <c r="L223" i="2"/>
  <c r="K223" i="2"/>
  <c r="K222" i="2" s="1"/>
  <c r="J223" i="2"/>
  <c r="J222" i="2" s="1"/>
  <c r="I223" i="2"/>
  <c r="I222" i="2" s="1"/>
  <c r="L222" i="2"/>
  <c r="L220" i="2"/>
  <c r="K220" i="2"/>
  <c r="J220" i="2"/>
  <c r="I220" i="2"/>
  <c r="L219" i="2"/>
  <c r="K219" i="2"/>
  <c r="K218" i="2" s="1"/>
  <c r="J219" i="2"/>
  <c r="J218" i="2" s="1"/>
  <c r="I219" i="2"/>
  <c r="I218" i="2" s="1"/>
  <c r="L218" i="2"/>
  <c r="L213" i="2"/>
  <c r="K213" i="2"/>
  <c r="J213" i="2"/>
  <c r="I213" i="2"/>
  <c r="L212" i="2"/>
  <c r="K212" i="2"/>
  <c r="K211" i="2" s="1"/>
  <c r="J212" i="2"/>
  <c r="J211" i="2" s="1"/>
  <c r="I212" i="2"/>
  <c r="I211" i="2" s="1"/>
  <c r="L211" i="2"/>
  <c r="L209" i="2"/>
  <c r="K209" i="2"/>
  <c r="J209" i="2"/>
  <c r="I209" i="2"/>
  <c r="I208" i="2" s="1"/>
  <c r="L208" i="2"/>
  <c r="K208" i="2"/>
  <c r="J208" i="2"/>
  <c r="L204" i="2"/>
  <c r="L203" i="2" s="1"/>
  <c r="K204" i="2"/>
  <c r="J204" i="2"/>
  <c r="I204" i="2"/>
  <c r="K203" i="2"/>
  <c r="J203" i="2"/>
  <c r="I203" i="2"/>
  <c r="L198" i="2"/>
  <c r="K198" i="2"/>
  <c r="K197" i="2" s="1"/>
  <c r="K188" i="2" s="1"/>
  <c r="J198" i="2"/>
  <c r="J197" i="2" s="1"/>
  <c r="J188" i="2" s="1"/>
  <c r="I198" i="2"/>
  <c r="L197" i="2"/>
  <c r="I197" i="2"/>
  <c r="L193" i="2"/>
  <c r="K193" i="2"/>
  <c r="J193" i="2"/>
  <c r="I193" i="2"/>
  <c r="I192" i="2" s="1"/>
  <c r="L192" i="2"/>
  <c r="K192" i="2"/>
  <c r="J192" i="2"/>
  <c r="L190" i="2"/>
  <c r="L189" i="2" s="1"/>
  <c r="L188" i="2" s="1"/>
  <c r="K190" i="2"/>
  <c r="J190" i="2"/>
  <c r="I190" i="2"/>
  <c r="K189" i="2"/>
  <c r="J189" i="2"/>
  <c r="I189" i="2"/>
  <c r="L182" i="2"/>
  <c r="K182" i="2"/>
  <c r="K181" i="2" s="1"/>
  <c r="J182" i="2"/>
  <c r="J181" i="2" s="1"/>
  <c r="I182" i="2"/>
  <c r="L181" i="2"/>
  <c r="I181" i="2"/>
  <c r="L177" i="2"/>
  <c r="L176" i="2" s="1"/>
  <c r="L175" i="2" s="1"/>
  <c r="K177" i="2"/>
  <c r="J177" i="2"/>
  <c r="I177" i="2"/>
  <c r="I176" i="2" s="1"/>
  <c r="I175" i="2" s="1"/>
  <c r="K176" i="2"/>
  <c r="J176" i="2"/>
  <c r="L173" i="2"/>
  <c r="L172" i="2" s="1"/>
  <c r="L171" i="2" s="1"/>
  <c r="L170" i="2" s="1"/>
  <c r="K173" i="2"/>
  <c r="J173" i="2"/>
  <c r="I173" i="2"/>
  <c r="I172" i="2" s="1"/>
  <c r="I171" i="2" s="1"/>
  <c r="I170" i="2" s="1"/>
  <c r="K172" i="2"/>
  <c r="K171" i="2" s="1"/>
  <c r="J172" i="2"/>
  <c r="J171" i="2" s="1"/>
  <c r="L168" i="2"/>
  <c r="K168" i="2"/>
  <c r="K167" i="2" s="1"/>
  <c r="J168" i="2"/>
  <c r="J167" i="2" s="1"/>
  <c r="I168" i="2"/>
  <c r="I167" i="2" s="1"/>
  <c r="L167" i="2"/>
  <c r="L163" i="2"/>
  <c r="L162" i="2" s="1"/>
  <c r="L161" i="2" s="1"/>
  <c r="L160" i="2" s="1"/>
  <c r="K163" i="2"/>
  <c r="J163" i="2"/>
  <c r="I163" i="2"/>
  <c r="I162" i="2" s="1"/>
  <c r="I161" i="2" s="1"/>
  <c r="I160" i="2" s="1"/>
  <c r="K162" i="2"/>
  <c r="K161" i="2" s="1"/>
  <c r="K160" i="2" s="1"/>
  <c r="J162" i="2"/>
  <c r="L157" i="2"/>
  <c r="K157" i="2"/>
  <c r="K156" i="2" s="1"/>
  <c r="K155" i="2" s="1"/>
  <c r="J157" i="2"/>
  <c r="J156" i="2" s="1"/>
  <c r="J155" i="2" s="1"/>
  <c r="I157" i="2"/>
  <c r="I156" i="2" s="1"/>
  <c r="I155" i="2" s="1"/>
  <c r="L156" i="2"/>
  <c r="L155" i="2" s="1"/>
  <c r="L153" i="2"/>
  <c r="K153" i="2"/>
  <c r="K152" i="2" s="1"/>
  <c r="J153" i="2"/>
  <c r="J152" i="2" s="1"/>
  <c r="I153" i="2"/>
  <c r="I152" i="2" s="1"/>
  <c r="L152" i="2"/>
  <c r="L149" i="2"/>
  <c r="L148" i="2" s="1"/>
  <c r="L147" i="2" s="1"/>
  <c r="K149" i="2"/>
  <c r="J149" i="2"/>
  <c r="I149" i="2"/>
  <c r="I148" i="2" s="1"/>
  <c r="I147" i="2" s="1"/>
  <c r="K148" i="2"/>
  <c r="K147" i="2" s="1"/>
  <c r="J148" i="2"/>
  <c r="J147" i="2" s="1"/>
  <c r="L144" i="2"/>
  <c r="L143" i="2" s="1"/>
  <c r="L142" i="2" s="1"/>
  <c r="K144" i="2"/>
  <c r="J144" i="2"/>
  <c r="I144" i="2"/>
  <c r="I143" i="2" s="1"/>
  <c r="I142" i="2" s="1"/>
  <c r="I141" i="2" s="1"/>
  <c r="K143" i="2"/>
  <c r="K142" i="2" s="1"/>
  <c r="K141" i="2" s="1"/>
  <c r="J143" i="2"/>
  <c r="J142" i="2" s="1"/>
  <c r="J141" i="2" s="1"/>
  <c r="L139" i="2"/>
  <c r="K139" i="2"/>
  <c r="K138" i="2" s="1"/>
  <c r="K137" i="2" s="1"/>
  <c r="J139" i="2"/>
  <c r="J138" i="2" s="1"/>
  <c r="J137" i="2" s="1"/>
  <c r="I139" i="2"/>
  <c r="I138" i="2" s="1"/>
  <c r="I137" i="2" s="1"/>
  <c r="L138" i="2"/>
  <c r="L137" i="2" s="1"/>
  <c r="L135" i="2"/>
  <c r="K135" i="2"/>
  <c r="K134" i="2" s="1"/>
  <c r="K133" i="2" s="1"/>
  <c r="J135" i="2"/>
  <c r="J134" i="2" s="1"/>
  <c r="J133" i="2" s="1"/>
  <c r="I135" i="2"/>
  <c r="I134" i="2" s="1"/>
  <c r="I133" i="2" s="1"/>
  <c r="L134" i="2"/>
  <c r="L133" i="2" s="1"/>
  <c r="L131" i="2"/>
  <c r="K131" i="2"/>
  <c r="K130" i="2" s="1"/>
  <c r="K129" i="2" s="1"/>
  <c r="J131" i="2"/>
  <c r="J130" i="2" s="1"/>
  <c r="J129" i="2" s="1"/>
  <c r="I131" i="2"/>
  <c r="I130" i="2" s="1"/>
  <c r="I129" i="2" s="1"/>
  <c r="L130" i="2"/>
  <c r="L129" i="2" s="1"/>
  <c r="L127" i="2"/>
  <c r="K127" i="2"/>
  <c r="K126" i="2" s="1"/>
  <c r="K125" i="2" s="1"/>
  <c r="J127" i="2"/>
  <c r="J126" i="2" s="1"/>
  <c r="J125" i="2" s="1"/>
  <c r="I127" i="2"/>
  <c r="I126" i="2" s="1"/>
  <c r="I125" i="2" s="1"/>
  <c r="L126" i="2"/>
  <c r="L125" i="2" s="1"/>
  <c r="L123" i="2"/>
  <c r="K123" i="2"/>
  <c r="K122" i="2" s="1"/>
  <c r="K121" i="2" s="1"/>
  <c r="J123" i="2"/>
  <c r="J122" i="2" s="1"/>
  <c r="J121" i="2" s="1"/>
  <c r="I123" i="2"/>
  <c r="I122" i="2" s="1"/>
  <c r="I121" i="2" s="1"/>
  <c r="L122" i="2"/>
  <c r="L121" i="2" s="1"/>
  <c r="L118" i="2"/>
  <c r="K118" i="2"/>
  <c r="K117" i="2" s="1"/>
  <c r="K116" i="2" s="1"/>
  <c r="J118" i="2"/>
  <c r="J117" i="2" s="1"/>
  <c r="J116" i="2" s="1"/>
  <c r="I118" i="2"/>
  <c r="I117" i="2" s="1"/>
  <c r="I116" i="2" s="1"/>
  <c r="L117" i="2"/>
  <c r="L116" i="2" s="1"/>
  <c r="L112" i="2"/>
  <c r="L111" i="2" s="1"/>
  <c r="K112" i="2"/>
  <c r="J112" i="2"/>
  <c r="I112" i="2"/>
  <c r="K111" i="2"/>
  <c r="J111" i="2"/>
  <c r="I111" i="2"/>
  <c r="L108" i="2"/>
  <c r="K108" i="2"/>
  <c r="K107" i="2" s="1"/>
  <c r="K106" i="2" s="1"/>
  <c r="J108" i="2"/>
  <c r="J107" i="2" s="1"/>
  <c r="J106" i="2" s="1"/>
  <c r="I108" i="2"/>
  <c r="I107" i="2" s="1"/>
  <c r="I106" i="2" s="1"/>
  <c r="L107" i="2"/>
  <c r="L106" i="2" s="1"/>
  <c r="L103" i="2"/>
  <c r="K103" i="2"/>
  <c r="K102" i="2" s="1"/>
  <c r="K101" i="2" s="1"/>
  <c r="J103" i="2"/>
  <c r="J102" i="2" s="1"/>
  <c r="J101" i="2" s="1"/>
  <c r="I103" i="2"/>
  <c r="I102" i="2" s="1"/>
  <c r="I101" i="2" s="1"/>
  <c r="L102" i="2"/>
  <c r="L101" i="2" s="1"/>
  <c r="L98" i="2"/>
  <c r="K98" i="2"/>
  <c r="K97" i="2" s="1"/>
  <c r="K96" i="2" s="1"/>
  <c r="K95" i="2" s="1"/>
  <c r="J98" i="2"/>
  <c r="J97" i="2" s="1"/>
  <c r="J96" i="2" s="1"/>
  <c r="J95" i="2" s="1"/>
  <c r="I98" i="2"/>
  <c r="I97" i="2" s="1"/>
  <c r="I96" i="2" s="1"/>
  <c r="L97" i="2"/>
  <c r="L96" i="2" s="1"/>
  <c r="L91" i="2"/>
  <c r="L90" i="2" s="1"/>
  <c r="L89" i="2" s="1"/>
  <c r="L88" i="2" s="1"/>
  <c r="K91" i="2"/>
  <c r="J91" i="2"/>
  <c r="I91" i="2"/>
  <c r="I90" i="2" s="1"/>
  <c r="I89" i="2" s="1"/>
  <c r="I88" i="2" s="1"/>
  <c r="K90" i="2"/>
  <c r="J90" i="2"/>
  <c r="K89" i="2"/>
  <c r="K88" i="2" s="1"/>
  <c r="J89" i="2"/>
  <c r="J88" i="2" s="1"/>
  <c r="L86" i="2"/>
  <c r="K86" i="2"/>
  <c r="J86" i="2"/>
  <c r="I86" i="2"/>
  <c r="L85" i="2"/>
  <c r="K85" i="2"/>
  <c r="K84" i="2" s="1"/>
  <c r="J85" i="2"/>
  <c r="J84" i="2" s="1"/>
  <c r="I85" i="2"/>
  <c r="I84" i="2" s="1"/>
  <c r="L84" i="2"/>
  <c r="L80" i="2"/>
  <c r="K80" i="2"/>
  <c r="J80" i="2"/>
  <c r="I80" i="2"/>
  <c r="L79" i="2"/>
  <c r="K79" i="2"/>
  <c r="J79" i="2"/>
  <c r="I79" i="2"/>
  <c r="L75" i="2"/>
  <c r="L74" i="2" s="1"/>
  <c r="K75" i="2"/>
  <c r="K74" i="2" s="1"/>
  <c r="J75" i="2"/>
  <c r="I75" i="2"/>
  <c r="I74" i="2" s="1"/>
  <c r="J74" i="2"/>
  <c r="L70" i="2"/>
  <c r="K70" i="2"/>
  <c r="K69" i="2" s="1"/>
  <c r="K68" i="2" s="1"/>
  <c r="K67" i="2" s="1"/>
  <c r="J70" i="2"/>
  <c r="J69" i="2" s="1"/>
  <c r="J68" i="2" s="1"/>
  <c r="J67" i="2" s="1"/>
  <c r="I70" i="2"/>
  <c r="I69" i="2" s="1"/>
  <c r="I68" i="2" s="1"/>
  <c r="I67" i="2" s="1"/>
  <c r="L69" i="2"/>
  <c r="L68" i="2" s="1"/>
  <c r="L67" i="2" s="1"/>
  <c r="L50" i="2"/>
  <c r="L49" i="2" s="1"/>
  <c r="L48" i="2" s="1"/>
  <c r="L47" i="2" s="1"/>
  <c r="K50" i="2"/>
  <c r="K49" i="2" s="1"/>
  <c r="K48" i="2" s="1"/>
  <c r="K47" i="2" s="1"/>
  <c r="J50" i="2"/>
  <c r="I50" i="2"/>
  <c r="I49" i="2" s="1"/>
  <c r="I48" i="2" s="1"/>
  <c r="I47" i="2" s="1"/>
  <c r="J49" i="2"/>
  <c r="J48" i="2"/>
  <c r="J47" i="2" s="1"/>
  <c r="L45" i="2"/>
  <c r="L44" i="2" s="1"/>
  <c r="L43" i="2" s="1"/>
  <c r="K45" i="2"/>
  <c r="J45" i="2"/>
  <c r="I45" i="2"/>
  <c r="I44" i="2" s="1"/>
  <c r="I43" i="2" s="1"/>
  <c r="K44" i="2"/>
  <c r="K43" i="2" s="1"/>
  <c r="J44" i="2"/>
  <c r="J43" i="2" s="1"/>
  <c r="L41" i="2"/>
  <c r="K41" i="2"/>
  <c r="J41" i="2"/>
  <c r="I41" i="2"/>
  <c r="L39" i="2"/>
  <c r="K39" i="2"/>
  <c r="K38" i="2" s="1"/>
  <c r="K37" i="2" s="1"/>
  <c r="J39" i="2"/>
  <c r="J38" i="2" s="1"/>
  <c r="J37" i="2" s="1"/>
  <c r="J36" i="2" s="1"/>
  <c r="I39" i="2"/>
  <c r="L38" i="2"/>
  <c r="L37" i="2" s="1"/>
  <c r="L36" i="2" s="1"/>
  <c r="I38" i="2"/>
  <c r="I37" i="2" s="1"/>
  <c r="L367" i="15"/>
  <c r="L366" i="15" s="1"/>
  <c r="K367" i="15"/>
  <c r="K366" i="15" s="1"/>
  <c r="J367" i="15"/>
  <c r="I367" i="15"/>
  <c r="J366" i="15"/>
  <c r="I366" i="15"/>
  <c r="L364" i="15"/>
  <c r="K364" i="15"/>
  <c r="K363" i="15" s="1"/>
  <c r="J364" i="15"/>
  <c r="J363" i="15" s="1"/>
  <c r="I364" i="15"/>
  <c r="I363" i="15" s="1"/>
  <c r="L363" i="15"/>
  <c r="L361" i="15"/>
  <c r="K361" i="15"/>
  <c r="J361" i="15"/>
  <c r="J360" i="15" s="1"/>
  <c r="I361" i="15"/>
  <c r="I360" i="15" s="1"/>
  <c r="L360" i="15"/>
  <c r="K360" i="15"/>
  <c r="L357" i="15"/>
  <c r="L356" i="15" s="1"/>
  <c r="K357" i="15"/>
  <c r="K356" i="15" s="1"/>
  <c r="J357" i="15"/>
  <c r="I357" i="15"/>
  <c r="J356" i="15"/>
  <c r="I356" i="15"/>
  <c r="L353" i="15"/>
  <c r="K353" i="15"/>
  <c r="K352" i="15" s="1"/>
  <c r="J353" i="15"/>
  <c r="J352" i="15" s="1"/>
  <c r="I353" i="15"/>
  <c r="I352" i="15" s="1"/>
  <c r="L352" i="15"/>
  <c r="L349" i="15"/>
  <c r="K349" i="15"/>
  <c r="J349" i="15"/>
  <c r="J348" i="15" s="1"/>
  <c r="I349" i="15"/>
  <c r="I348" i="15" s="1"/>
  <c r="L348" i="15"/>
  <c r="K348" i="15"/>
  <c r="L345" i="15"/>
  <c r="K345" i="15"/>
  <c r="J345" i="15"/>
  <c r="I345" i="15"/>
  <c r="L342" i="15"/>
  <c r="K342" i="15"/>
  <c r="J342" i="15"/>
  <c r="I342" i="15"/>
  <c r="L340" i="15"/>
  <c r="K340" i="15"/>
  <c r="K339" i="15" s="1"/>
  <c r="J340" i="15"/>
  <c r="J339" i="15" s="1"/>
  <c r="I340" i="15"/>
  <c r="I339" i="15" s="1"/>
  <c r="I338" i="15" s="1"/>
  <c r="L339" i="15"/>
  <c r="L338" i="15" s="1"/>
  <c r="L335" i="15"/>
  <c r="L334" i="15" s="1"/>
  <c r="K335" i="15"/>
  <c r="K334" i="15" s="1"/>
  <c r="J335" i="15"/>
  <c r="J334" i="15" s="1"/>
  <c r="I335" i="15"/>
  <c r="I334" i="15" s="1"/>
  <c r="L332" i="15"/>
  <c r="K332" i="15"/>
  <c r="J332" i="15"/>
  <c r="J331" i="15" s="1"/>
  <c r="I332" i="15"/>
  <c r="I331" i="15" s="1"/>
  <c r="L331" i="15"/>
  <c r="K331" i="15"/>
  <c r="L329" i="15"/>
  <c r="L328" i="15" s="1"/>
  <c r="K329" i="15"/>
  <c r="K328" i="15" s="1"/>
  <c r="J329" i="15"/>
  <c r="I329" i="15"/>
  <c r="J328" i="15"/>
  <c r="I328" i="15"/>
  <c r="L325" i="15"/>
  <c r="L324" i="15" s="1"/>
  <c r="K325" i="15"/>
  <c r="K324" i="15" s="1"/>
  <c r="J325" i="15"/>
  <c r="J324" i="15" s="1"/>
  <c r="I325" i="15"/>
  <c r="I324" i="15" s="1"/>
  <c r="L321" i="15"/>
  <c r="K321" i="15"/>
  <c r="J321" i="15"/>
  <c r="J320" i="15" s="1"/>
  <c r="I321" i="15"/>
  <c r="I320" i="15" s="1"/>
  <c r="L320" i="15"/>
  <c r="K320" i="15"/>
  <c r="L317" i="15"/>
  <c r="L316" i="15" s="1"/>
  <c r="K317" i="15"/>
  <c r="J317" i="15"/>
  <c r="I317" i="15"/>
  <c r="K316" i="15"/>
  <c r="J316" i="15"/>
  <c r="I316" i="15"/>
  <c r="L313" i="15"/>
  <c r="K313" i="15"/>
  <c r="J313" i="15"/>
  <c r="I313" i="15"/>
  <c r="L310" i="15"/>
  <c r="K310" i="15"/>
  <c r="J310" i="15"/>
  <c r="I310" i="15"/>
  <c r="L308" i="15"/>
  <c r="K308" i="15"/>
  <c r="J308" i="15"/>
  <c r="J307" i="15" s="1"/>
  <c r="I308" i="15"/>
  <c r="I307" i="15" s="1"/>
  <c r="L307" i="15"/>
  <c r="K307" i="15"/>
  <c r="L302" i="15"/>
  <c r="L301" i="15" s="1"/>
  <c r="K302" i="15"/>
  <c r="K301" i="15" s="1"/>
  <c r="J302" i="15"/>
  <c r="J301" i="15" s="1"/>
  <c r="I302" i="15"/>
  <c r="I301" i="15" s="1"/>
  <c r="L299" i="15"/>
  <c r="K299" i="15"/>
  <c r="J299" i="15"/>
  <c r="J298" i="15" s="1"/>
  <c r="I299" i="15"/>
  <c r="I298" i="15" s="1"/>
  <c r="L298" i="15"/>
  <c r="K298" i="15"/>
  <c r="L296" i="15"/>
  <c r="L295" i="15" s="1"/>
  <c r="K296" i="15"/>
  <c r="J296" i="15"/>
  <c r="I296" i="15"/>
  <c r="K295" i="15"/>
  <c r="J295" i="15"/>
  <c r="I295" i="15"/>
  <c r="L292" i="15"/>
  <c r="L291" i="15" s="1"/>
  <c r="K292" i="15"/>
  <c r="K291" i="15" s="1"/>
  <c r="J292" i="15"/>
  <c r="J291" i="15" s="1"/>
  <c r="I292" i="15"/>
  <c r="I291" i="15" s="1"/>
  <c r="L288" i="15"/>
  <c r="K288" i="15"/>
  <c r="J288" i="15"/>
  <c r="J287" i="15" s="1"/>
  <c r="I288" i="15"/>
  <c r="I287" i="15" s="1"/>
  <c r="L287" i="15"/>
  <c r="K287" i="15"/>
  <c r="L284" i="15"/>
  <c r="L283" i="15" s="1"/>
  <c r="K284" i="15"/>
  <c r="J284" i="15"/>
  <c r="I284" i="15"/>
  <c r="K283" i="15"/>
  <c r="J283" i="15"/>
  <c r="I283" i="15"/>
  <c r="L280" i="15"/>
  <c r="K280" i="15"/>
  <c r="J280" i="15"/>
  <c r="I280" i="15"/>
  <c r="L277" i="15"/>
  <c r="K277" i="15"/>
  <c r="J277" i="15"/>
  <c r="I277" i="15"/>
  <c r="L275" i="15"/>
  <c r="K275" i="15"/>
  <c r="J275" i="15"/>
  <c r="J274" i="15" s="1"/>
  <c r="I275" i="15"/>
  <c r="I274" i="15" s="1"/>
  <c r="L274" i="15"/>
  <c r="K274" i="15"/>
  <c r="L270" i="15"/>
  <c r="K270" i="15"/>
  <c r="J270" i="15"/>
  <c r="J269" i="15" s="1"/>
  <c r="I270" i="15"/>
  <c r="I269" i="15" s="1"/>
  <c r="L269" i="15"/>
  <c r="K269" i="15"/>
  <c r="L267" i="15"/>
  <c r="K267" i="15"/>
  <c r="K266" i="15" s="1"/>
  <c r="J267" i="15"/>
  <c r="I267" i="15"/>
  <c r="L266" i="15"/>
  <c r="J266" i="15"/>
  <c r="I266" i="15"/>
  <c r="L264" i="15"/>
  <c r="L263" i="15" s="1"/>
  <c r="K264" i="15"/>
  <c r="K263" i="15" s="1"/>
  <c r="J264" i="15"/>
  <c r="J263" i="15" s="1"/>
  <c r="I264" i="15"/>
  <c r="I263" i="15" s="1"/>
  <c r="L260" i="15"/>
  <c r="K260" i="15"/>
  <c r="J260" i="15"/>
  <c r="J259" i="15" s="1"/>
  <c r="I260" i="15"/>
  <c r="I259" i="15" s="1"/>
  <c r="L259" i="15"/>
  <c r="K259" i="15"/>
  <c r="L256" i="15"/>
  <c r="K256" i="15"/>
  <c r="K255" i="15" s="1"/>
  <c r="J256" i="15"/>
  <c r="I256" i="15"/>
  <c r="L255" i="15"/>
  <c r="J255" i="15"/>
  <c r="I255" i="15"/>
  <c r="L252" i="15"/>
  <c r="L251" i="15" s="1"/>
  <c r="K252" i="15"/>
  <c r="K251" i="15" s="1"/>
  <c r="J252" i="15"/>
  <c r="J251" i="15" s="1"/>
  <c r="I252" i="15"/>
  <c r="I251" i="15" s="1"/>
  <c r="L248" i="15"/>
  <c r="K248" i="15"/>
  <c r="J248" i="15"/>
  <c r="I248" i="15"/>
  <c r="L245" i="15"/>
  <c r="K245" i="15"/>
  <c r="J245" i="15"/>
  <c r="I245" i="15"/>
  <c r="L243" i="15"/>
  <c r="K243" i="15"/>
  <c r="K242" i="15" s="1"/>
  <c r="J243" i="15"/>
  <c r="I243" i="15"/>
  <c r="L242" i="15"/>
  <c r="J242" i="15"/>
  <c r="I242" i="15"/>
  <c r="L236" i="15"/>
  <c r="L235" i="15" s="1"/>
  <c r="L234" i="15" s="1"/>
  <c r="K236" i="15"/>
  <c r="J236" i="15"/>
  <c r="J235" i="15" s="1"/>
  <c r="J234" i="15" s="1"/>
  <c r="I236" i="15"/>
  <c r="I235" i="15" s="1"/>
  <c r="I234" i="15" s="1"/>
  <c r="K235" i="15"/>
  <c r="K234" i="15" s="1"/>
  <c r="L232" i="15"/>
  <c r="L231" i="15" s="1"/>
  <c r="L230" i="15" s="1"/>
  <c r="K232" i="15"/>
  <c r="J232" i="15"/>
  <c r="J231" i="15" s="1"/>
  <c r="J230" i="15" s="1"/>
  <c r="I232" i="15"/>
  <c r="I231" i="15" s="1"/>
  <c r="I230" i="15" s="1"/>
  <c r="K231" i="15"/>
  <c r="K230" i="15" s="1"/>
  <c r="L223" i="15"/>
  <c r="L222" i="15" s="1"/>
  <c r="K223" i="15"/>
  <c r="J223" i="15"/>
  <c r="J222" i="15" s="1"/>
  <c r="I223" i="15"/>
  <c r="I222" i="15" s="1"/>
  <c r="K222" i="15"/>
  <c r="L220" i="15"/>
  <c r="K220" i="15"/>
  <c r="J220" i="15"/>
  <c r="I220" i="15"/>
  <c r="L219" i="15"/>
  <c r="L218" i="15" s="1"/>
  <c r="K219" i="15"/>
  <c r="J219" i="15"/>
  <c r="I219" i="15"/>
  <c r="K218" i="15"/>
  <c r="L213" i="15"/>
  <c r="K213" i="15"/>
  <c r="J213" i="15"/>
  <c r="I213" i="15"/>
  <c r="L212" i="15"/>
  <c r="L211" i="15" s="1"/>
  <c r="K212" i="15"/>
  <c r="J212" i="15"/>
  <c r="J211" i="15" s="1"/>
  <c r="I212" i="15"/>
  <c r="I211" i="15" s="1"/>
  <c r="K211" i="15"/>
  <c r="L209" i="15"/>
  <c r="K209" i="15"/>
  <c r="J209" i="15"/>
  <c r="I209" i="15"/>
  <c r="L208" i="15"/>
  <c r="K208" i="15"/>
  <c r="J208" i="15"/>
  <c r="I208" i="15"/>
  <c r="L204" i="15"/>
  <c r="L203" i="15" s="1"/>
  <c r="K204" i="15"/>
  <c r="K203" i="15" s="1"/>
  <c r="J204" i="15"/>
  <c r="J203" i="15" s="1"/>
  <c r="I204" i="15"/>
  <c r="I203" i="15" s="1"/>
  <c r="L198" i="15"/>
  <c r="L197" i="15" s="1"/>
  <c r="K198" i="15"/>
  <c r="J198" i="15"/>
  <c r="J197" i="15" s="1"/>
  <c r="I198" i="15"/>
  <c r="I197" i="15" s="1"/>
  <c r="K197" i="15"/>
  <c r="L193" i="15"/>
  <c r="K193" i="15"/>
  <c r="K192" i="15" s="1"/>
  <c r="J193" i="15"/>
  <c r="I193" i="15"/>
  <c r="L192" i="15"/>
  <c r="J192" i="15"/>
  <c r="I192" i="15"/>
  <c r="L190" i="15"/>
  <c r="L189" i="15" s="1"/>
  <c r="K190" i="15"/>
  <c r="K189" i="15" s="1"/>
  <c r="K188" i="15" s="1"/>
  <c r="K187" i="15" s="1"/>
  <c r="J190" i="15"/>
  <c r="J189" i="15" s="1"/>
  <c r="J188" i="15" s="1"/>
  <c r="I190" i="15"/>
  <c r="I189" i="15" s="1"/>
  <c r="I188" i="15" s="1"/>
  <c r="L182" i="15"/>
  <c r="L181" i="15" s="1"/>
  <c r="K182" i="15"/>
  <c r="J182" i="15"/>
  <c r="J181" i="15" s="1"/>
  <c r="I182" i="15"/>
  <c r="I181" i="15" s="1"/>
  <c r="K181" i="15"/>
  <c r="L177" i="15"/>
  <c r="K177" i="15"/>
  <c r="J177" i="15"/>
  <c r="I177" i="15"/>
  <c r="L176" i="15"/>
  <c r="L175" i="15" s="1"/>
  <c r="K176" i="15"/>
  <c r="J176" i="15"/>
  <c r="J175" i="15" s="1"/>
  <c r="I176" i="15"/>
  <c r="I175" i="15" s="1"/>
  <c r="K175" i="15"/>
  <c r="L173" i="15"/>
  <c r="K173" i="15"/>
  <c r="K172" i="15" s="1"/>
  <c r="K171" i="15" s="1"/>
  <c r="K170" i="15" s="1"/>
  <c r="J173" i="15"/>
  <c r="I173" i="15"/>
  <c r="L172" i="15"/>
  <c r="L171" i="15" s="1"/>
  <c r="L170" i="15" s="1"/>
  <c r="J172" i="15"/>
  <c r="J171" i="15" s="1"/>
  <c r="I172" i="15"/>
  <c r="I171" i="15" s="1"/>
  <c r="L168" i="15"/>
  <c r="L167" i="15" s="1"/>
  <c r="K168" i="15"/>
  <c r="J168" i="15"/>
  <c r="J167" i="15" s="1"/>
  <c r="I168" i="15"/>
  <c r="I167" i="15" s="1"/>
  <c r="K167" i="15"/>
  <c r="L163" i="15"/>
  <c r="K163" i="15"/>
  <c r="J163" i="15"/>
  <c r="I163" i="15"/>
  <c r="L162" i="15"/>
  <c r="L161" i="15" s="1"/>
  <c r="L160" i="15" s="1"/>
  <c r="K162" i="15"/>
  <c r="J162" i="15"/>
  <c r="I162" i="15"/>
  <c r="I161" i="15" s="1"/>
  <c r="I160" i="15" s="1"/>
  <c r="K161" i="15"/>
  <c r="K160" i="15" s="1"/>
  <c r="L157" i="15"/>
  <c r="L156" i="15" s="1"/>
  <c r="L155" i="15" s="1"/>
  <c r="K157" i="15"/>
  <c r="J157" i="15"/>
  <c r="J156" i="15" s="1"/>
  <c r="J155" i="15" s="1"/>
  <c r="I157" i="15"/>
  <c r="I156" i="15" s="1"/>
  <c r="I155" i="15" s="1"/>
  <c r="K156" i="15"/>
  <c r="K155" i="15" s="1"/>
  <c r="L153" i="15"/>
  <c r="L152" i="15" s="1"/>
  <c r="K153" i="15"/>
  <c r="J153" i="15"/>
  <c r="J152" i="15" s="1"/>
  <c r="I153" i="15"/>
  <c r="I152" i="15" s="1"/>
  <c r="K152" i="15"/>
  <c r="L149" i="15"/>
  <c r="K149" i="15"/>
  <c r="K148" i="15" s="1"/>
  <c r="K147" i="15" s="1"/>
  <c r="J149" i="15"/>
  <c r="I149" i="15"/>
  <c r="L148" i="15"/>
  <c r="L147" i="15" s="1"/>
  <c r="J148" i="15"/>
  <c r="J147" i="15" s="1"/>
  <c r="I148" i="15"/>
  <c r="I147" i="15" s="1"/>
  <c r="L144" i="15"/>
  <c r="K144" i="15"/>
  <c r="J144" i="15"/>
  <c r="I144" i="15"/>
  <c r="L143" i="15"/>
  <c r="L142" i="15" s="1"/>
  <c r="K143" i="15"/>
  <c r="J143" i="15"/>
  <c r="J142" i="15" s="1"/>
  <c r="I143" i="15"/>
  <c r="I142" i="15" s="1"/>
  <c r="I141" i="15" s="1"/>
  <c r="K142" i="15"/>
  <c r="L139" i="15"/>
  <c r="L138" i="15" s="1"/>
  <c r="L137" i="15" s="1"/>
  <c r="K139" i="15"/>
  <c r="J139" i="15"/>
  <c r="J138" i="15" s="1"/>
  <c r="J137" i="15" s="1"/>
  <c r="I139" i="15"/>
  <c r="I138" i="15" s="1"/>
  <c r="I137" i="15" s="1"/>
  <c r="K138" i="15"/>
  <c r="K137" i="15" s="1"/>
  <c r="L135" i="15"/>
  <c r="L134" i="15" s="1"/>
  <c r="L133" i="15" s="1"/>
  <c r="K135" i="15"/>
  <c r="J135" i="15"/>
  <c r="J134" i="15" s="1"/>
  <c r="J133" i="15" s="1"/>
  <c r="I135" i="15"/>
  <c r="I134" i="15" s="1"/>
  <c r="I133" i="15" s="1"/>
  <c r="K134" i="15"/>
  <c r="K133" i="15" s="1"/>
  <c r="L131" i="15"/>
  <c r="L130" i="15" s="1"/>
  <c r="L129" i="15" s="1"/>
  <c r="K131" i="15"/>
  <c r="J131" i="15"/>
  <c r="J130" i="15" s="1"/>
  <c r="J129" i="15" s="1"/>
  <c r="I131" i="15"/>
  <c r="I130" i="15" s="1"/>
  <c r="I129" i="15" s="1"/>
  <c r="K130" i="15"/>
  <c r="K129" i="15" s="1"/>
  <c r="L127" i="15"/>
  <c r="L126" i="15" s="1"/>
  <c r="L125" i="15" s="1"/>
  <c r="K127" i="15"/>
  <c r="J127" i="15"/>
  <c r="J126" i="15" s="1"/>
  <c r="J125" i="15" s="1"/>
  <c r="I127" i="15"/>
  <c r="I126" i="15" s="1"/>
  <c r="I125" i="15" s="1"/>
  <c r="K126" i="15"/>
  <c r="K125" i="15" s="1"/>
  <c r="L123" i="15"/>
  <c r="L122" i="15" s="1"/>
  <c r="L121" i="15" s="1"/>
  <c r="K123" i="15"/>
  <c r="J123" i="15"/>
  <c r="J122" i="15" s="1"/>
  <c r="J121" i="15" s="1"/>
  <c r="I123" i="15"/>
  <c r="I122" i="15" s="1"/>
  <c r="I121" i="15" s="1"/>
  <c r="K122" i="15"/>
  <c r="K121" i="15" s="1"/>
  <c r="L118" i="15"/>
  <c r="L117" i="15" s="1"/>
  <c r="L116" i="15" s="1"/>
  <c r="K118" i="15"/>
  <c r="J118" i="15"/>
  <c r="J117" i="15" s="1"/>
  <c r="J116" i="15" s="1"/>
  <c r="I118" i="15"/>
  <c r="I117" i="15" s="1"/>
  <c r="I116" i="15" s="1"/>
  <c r="K117" i="15"/>
  <c r="K116" i="15" s="1"/>
  <c r="L112" i="15"/>
  <c r="K112" i="15"/>
  <c r="K111" i="15" s="1"/>
  <c r="J112" i="15"/>
  <c r="J111" i="15" s="1"/>
  <c r="I112" i="15"/>
  <c r="I111" i="15" s="1"/>
  <c r="L111" i="15"/>
  <c r="L108" i="15"/>
  <c r="L107" i="15" s="1"/>
  <c r="L106" i="15" s="1"/>
  <c r="K108" i="15"/>
  <c r="J108" i="15"/>
  <c r="J107" i="15" s="1"/>
  <c r="I108" i="15"/>
  <c r="I107" i="15" s="1"/>
  <c r="K107" i="15"/>
  <c r="K106" i="15" s="1"/>
  <c r="L103" i="15"/>
  <c r="L102" i="15" s="1"/>
  <c r="L101" i="15" s="1"/>
  <c r="K103" i="15"/>
  <c r="J103" i="15"/>
  <c r="J102" i="15" s="1"/>
  <c r="J101" i="15" s="1"/>
  <c r="I103" i="15"/>
  <c r="I102" i="15" s="1"/>
  <c r="I101" i="15" s="1"/>
  <c r="K102" i="15"/>
  <c r="K101" i="15" s="1"/>
  <c r="L98" i="15"/>
  <c r="L97" i="15" s="1"/>
  <c r="L96" i="15" s="1"/>
  <c r="L95" i="15" s="1"/>
  <c r="K98" i="15"/>
  <c r="J98" i="15"/>
  <c r="J97" i="15" s="1"/>
  <c r="J96" i="15" s="1"/>
  <c r="I98" i="15"/>
  <c r="I97" i="15" s="1"/>
  <c r="I96" i="15" s="1"/>
  <c r="K97" i="15"/>
  <c r="K96" i="15" s="1"/>
  <c r="L91" i="15"/>
  <c r="K91" i="15"/>
  <c r="K90" i="15" s="1"/>
  <c r="K89" i="15" s="1"/>
  <c r="K88" i="15" s="1"/>
  <c r="J91" i="15"/>
  <c r="J90" i="15" s="1"/>
  <c r="J89" i="15" s="1"/>
  <c r="J88" i="15" s="1"/>
  <c r="I91" i="15"/>
  <c r="I90" i="15" s="1"/>
  <c r="I89" i="15" s="1"/>
  <c r="I88" i="15" s="1"/>
  <c r="L90" i="15"/>
  <c r="L89" i="15"/>
  <c r="L88" i="15" s="1"/>
  <c r="L86" i="15"/>
  <c r="K86" i="15"/>
  <c r="J86" i="15"/>
  <c r="I86" i="15"/>
  <c r="L85" i="15"/>
  <c r="L84" i="15" s="1"/>
  <c r="K85" i="15"/>
  <c r="J85" i="15"/>
  <c r="J84" i="15" s="1"/>
  <c r="I85" i="15"/>
  <c r="I84" i="15" s="1"/>
  <c r="K84" i="15"/>
  <c r="L80" i="15"/>
  <c r="K80" i="15"/>
  <c r="J80" i="15"/>
  <c r="I80" i="15"/>
  <c r="L79" i="15"/>
  <c r="K79" i="15"/>
  <c r="J79" i="15"/>
  <c r="I79" i="15"/>
  <c r="L75" i="15"/>
  <c r="K75" i="15"/>
  <c r="K74" i="15" s="1"/>
  <c r="J75" i="15"/>
  <c r="J74" i="15" s="1"/>
  <c r="I75" i="15"/>
  <c r="I74" i="15" s="1"/>
  <c r="L74" i="15"/>
  <c r="L70" i="15"/>
  <c r="L69" i="15" s="1"/>
  <c r="L68" i="15" s="1"/>
  <c r="L67" i="15" s="1"/>
  <c r="K70" i="15"/>
  <c r="J70" i="15"/>
  <c r="J69" i="15" s="1"/>
  <c r="I70" i="15"/>
  <c r="I69" i="15" s="1"/>
  <c r="I68" i="15" s="1"/>
  <c r="I67" i="15" s="1"/>
  <c r="K69" i="15"/>
  <c r="K68" i="15" s="1"/>
  <c r="K67" i="15" s="1"/>
  <c r="L50" i="15"/>
  <c r="K50" i="15"/>
  <c r="K49" i="15" s="1"/>
  <c r="K48" i="15" s="1"/>
  <c r="K47" i="15" s="1"/>
  <c r="J50" i="15"/>
  <c r="J49" i="15" s="1"/>
  <c r="J48" i="15" s="1"/>
  <c r="J47" i="15" s="1"/>
  <c r="I50" i="15"/>
  <c r="I49" i="15" s="1"/>
  <c r="I48" i="15" s="1"/>
  <c r="I47" i="15" s="1"/>
  <c r="L49" i="15"/>
  <c r="L48" i="15"/>
  <c r="L47" i="15" s="1"/>
  <c r="L45" i="15"/>
  <c r="K45" i="15"/>
  <c r="K44" i="15" s="1"/>
  <c r="K43" i="15" s="1"/>
  <c r="J45" i="15"/>
  <c r="I45" i="15"/>
  <c r="L44" i="15"/>
  <c r="L43" i="15" s="1"/>
  <c r="J44" i="15"/>
  <c r="J43" i="15" s="1"/>
  <c r="I44" i="15"/>
  <c r="I43" i="15" s="1"/>
  <c r="L41" i="15"/>
  <c r="K41" i="15"/>
  <c r="J41" i="15"/>
  <c r="I41" i="15"/>
  <c r="L39" i="15"/>
  <c r="L38" i="15" s="1"/>
  <c r="L37" i="15" s="1"/>
  <c r="K39" i="15"/>
  <c r="J39" i="15"/>
  <c r="J38" i="15" s="1"/>
  <c r="J37" i="15" s="1"/>
  <c r="I39" i="15"/>
  <c r="I38" i="15" s="1"/>
  <c r="I37" i="15" s="1"/>
  <c r="K38" i="15"/>
  <c r="K37" i="15" s="1"/>
  <c r="K36" i="15" s="1"/>
  <c r="P338" i="15"/>
  <c r="O338" i="15"/>
  <c r="N338" i="15"/>
  <c r="M338" i="15"/>
  <c r="P221" i="15"/>
  <c r="O221" i="15"/>
  <c r="N221" i="15"/>
  <c r="M221" i="15"/>
  <c r="P339" i="6"/>
  <c r="O339" i="6"/>
  <c r="N339" i="6"/>
  <c r="M339" i="6"/>
  <c r="P222" i="6"/>
  <c r="O222" i="6"/>
  <c r="N222" i="6"/>
  <c r="M222" i="6"/>
  <c r="P340" i="5"/>
  <c r="O340" i="5"/>
  <c r="N340" i="5"/>
  <c r="M340" i="5"/>
  <c r="P223" i="5"/>
  <c r="O223" i="5"/>
  <c r="N223" i="5"/>
  <c r="M223" i="5"/>
  <c r="P340" i="4"/>
  <c r="O340" i="4"/>
  <c r="N340" i="4"/>
  <c r="M340" i="4"/>
  <c r="P223" i="4"/>
  <c r="O223" i="4"/>
  <c r="N223" i="4"/>
  <c r="M223" i="4"/>
  <c r="P340" i="3"/>
  <c r="O340" i="3"/>
  <c r="N340" i="3"/>
  <c r="M340" i="3"/>
  <c r="P223" i="3"/>
  <c r="O223" i="3"/>
  <c r="N223" i="3"/>
  <c r="M223" i="3"/>
  <c r="I30" i="11" l="1"/>
  <c r="I91" i="11" s="1"/>
  <c r="J170" i="6"/>
  <c r="K95" i="6"/>
  <c r="K35" i="6" s="1"/>
  <c r="K370" i="6" s="1"/>
  <c r="I306" i="6"/>
  <c r="L306" i="6"/>
  <c r="L305" i="6" s="1"/>
  <c r="J115" i="6"/>
  <c r="J141" i="6"/>
  <c r="K305" i="6"/>
  <c r="K338" i="6"/>
  <c r="I68" i="6"/>
  <c r="I67" i="6" s="1"/>
  <c r="I35" i="6" s="1"/>
  <c r="K115" i="6"/>
  <c r="K141" i="6"/>
  <c r="L338" i="6"/>
  <c r="I338" i="6"/>
  <c r="J106" i="6"/>
  <c r="L115" i="6"/>
  <c r="L170" i="6"/>
  <c r="K68" i="6"/>
  <c r="K67" i="6" s="1"/>
  <c r="K106" i="6"/>
  <c r="L161" i="6"/>
  <c r="L160" i="6" s="1"/>
  <c r="I175" i="6"/>
  <c r="I170" i="6" s="1"/>
  <c r="L188" i="6"/>
  <c r="L187" i="6" s="1"/>
  <c r="L186" i="6" s="1"/>
  <c r="I187" i="6"/>
  <c r="J241" i="6"/>
  <c r="J240" i="6" s="1"/>
  <c r="L35" i="6"/>
  <c r="J175" i="6"/>
  <c r="K241" i="6"/>
  <c r="K240" i="6" s="1"/>
  <c r="I95" i="6"/>
  <c r="L141" i="6"/>
  <c r="J188" i="6"/>
  <c r="J187" i="6" s="1"/>
  <c r="L241" i="6"/>
  <c r="L240" i="6" s="1"/>
  <c r="J338" i="6"/>
  <c r="J305" i="6" s="1"/>
  <c r="J36" i="6"/>
  <c r="J95" i="6"/>
  <c r="K188" i="6"/>
  <c r="K187" i="6" s="1"/>
  <c r="K186" i="6" s="1"/>
  <c r="I273" i="6"/>
  <c r="I240" i="6" s="1"/>
  <c r="J305" i="5"/>
  <c r="K306" i="5"/>
  <c r="K305" i="5" s="1"/>
  <c r="I106" i="5"/>
  <c r="I115" i="5"/>
  <c r="L306" i="5"/>
  <c r="L305" i="5" s="1"/>
  <c r="L186" i="5" s="1"/>
  <c r="I338" i="5"/>
  <c r="I305" i="5" s="1"/>
  <c r="K115" i="5"/>
  <c r="K338" i="5"/>
  <c r="J68" i="5"/>
  <c r="J67" i="5" s="1"/>
  <c r="L106" i="5"/>
  <c r="L95" i="5" s="1"/>
  <c r="L115" i="5"/>
  <c r="L338" i="5"/>
  <c r="J115" i="5"/>
  <c r="K170" i="5"/>
  <c r="L68" i="5"/>
  <c r="L67" i="5" s="1"/>
  <c r="J141" i="5"/>
  <c r="J35" i="5" s="1"/>
  <c r="K106" i="5"/>
  <c r="K95" i="5" s="1"/>
  <c r="K36" i="5"/>
  <c r="K141" i="5"/>
  <c r="I241" i="5"/>
  <c r="I240" i="5" s="1"/>
  <c r="I273" i="5"/>
  <c r="I68" i="5"/>
  <c r="I67" i="5" s="1"/>
  <c r="I35" i="5" s="1"/>
  <c r="J241" i="5"/>
  <c r="J273" i="5"/>
  <c r="I95" i="5"/>
  <c r="I188" i="5"/>
  <c r="I187" i="5" s="1"/>
  <c r="K241" i="5"/>
  <c r="K273" i="5"/>
  <c r="J95" i="5"/>
  <c r="J187" i="5"/>
  <c r="I218" i="4"/>
  <c r="I306" i="4"/>
  <c r="I305" i="4" s="1"/>
  <c r="I188" i="4"/>
  <c r="K95" i="4"/>
  <c r="K35" i="4" s="1"/>
  <c r="J141" i="4"/>
  <c r="L175" i="4"/>
  <c r="L170" i="4" s="1"/>
  <c r="J188" i="4"/>
  <c r="J187" i="4" s="1"/>
  <c r="J186" i="4" s="1"/>
  <c r="L273" i="4"/>
  <c r="L141" i="4"/>
  <c r="L306" i="4"/>
  <c r="L305" i="4" s="1"/>
  <c r="J161" i="4"/>
  <c r="J160" i="4" s="1"/>
  <c r="L188" i="4"/>
  <c r="L187" i="4" s="1"/>
  <c r="J170" i="4"/>
  <c r="I115" i="4"/>
  <c r="K141" i="4"/>
  <c r="K306" i="4"/>
  <c r="K305" i="4" s="1"/>
  <c r="K186" i="4" s="1"/>
  <c r="I68" i="4"/>
  <c r="I67" i="4" s="1"/>
  <c r="I35" i="4" s="1"/>
  <c r="J115" i="4"/>
  <c r="J35" i="4" s="1"/>
  <c r="J370" i="4" s="1"/>
  <c r="K161" i="4"/>
  <c r="K160" i="4" s="1"/>
  <c r="K115" i="4"/>
  <c r="J241" i="4"/>
  <c r="J240" i="4" s="1"/>
  <c r="L115" i="4"/>
  <c r="L241" i="4"/>
  <c r="I273" i="4"/>
  <c r="I240" i="4" s="1"/>
  <c r="K338" i="4"/>
  <c r="K187" i="3"/>
  <c r="K186" i="3" s="1"/>
  <c r="I240" i="3"/>
  <c r="L141" i="3"/>
  <c r="J240" i="3"/>
  <c r="K240" i="3"/>
  <c r="J141" i="3"/>
  <c r="K218" i="3"/>
  <c r="K141" i="3"/>
  <c r="I175" i="3"/>
  <c r="L273" i="3"/>
  <c r="J175" i="3"/>
  <c r="J170" i="3" s="1"/>
  <c r="I188" i="3"/>
  <c r="I187" i="3" s="1"/>
  <c r="I273" i="3"/>
  <c r="L306" i="3"/>
  <c r="L305" i="3" s="1"/>
  <c r="J161" i="3"/>
  <c r="J160" i="3" s="1"/>
  <c r="K175" i="3"/>
  <c r="J273" i="3"/>
  <c r="I306" i="3"/>
  <c r="J218" i="3"/>
  <c r="J187" i="3" s="1"/>
  <c r="J186" i="3" s="1"/>
  <c r="L106" i="3"/>
  <c r="L115" i="3"/>
  <c r="K161" i="3"/>
  <c r="K160" i="3" s="1"/>
  <c r="I170" i="3"/>
  <c r="K273" i="3"/>
  <c r="J306" i="3"/>
  <c r="J305" i="3" s="1"/>
  <c r="I115" i="3"/>
  <c r="K306" i="3"/>
  <c r="K305" i="3" s="1"/>
  <c r="L95" i="3"/>
  <c r="L35" i="3" s="1"/>
  <c r="L370" i="3" s="1"/>
  <c r="J115" i="3"/>
  <c r="I161" i="3"/>
  <c r="I160" i="3" s="1"/>
  <c r="K170" i="3"/>
  <c r="L241" i="3"/>
  <c r="L240" i="3" s="1"/>
  <c r="L186" i="3"/>
  <c r="I141" i="3"/>
  <c r="I95" i="3"/>
  <c r="I35" i="3" s="1"/>
  <c r="K115" i="3"/>
  <c r="K35" i="3" s="1"/>
  <c r="K370" i="3" s="1"/>
  <c r="I338" i="3"/>
  <c r="J161" i="2"/>
  <c r="J160" i="2" s="1"/>
  <c r="J306" i="2"/>
  <c r="J305" i="2" s="1"/>
  <c r="K36" i="2"/>
  <c r="J175" i="2"/>
  <c r="J170" i="2" s="1"/>
  <c r="I188" i="2"/>
  <c r="I187" i="2" s="1"/>
  <c r="K175" i="2"/>
  <c r="K170" i="2" s="1"/>
  <c r="I273" i="2"/>
  <c r="I240" i="2" s="1"/>
  <c r="L141" i="2"/>
  <c r="L273" i="2"/>
  <c r="L115" i="2"/>
  <c r="L241" i="2"/>
  <c r="I115" i="2"/>
  <c r="J273" i="2"/>
  <c r="I306" i="2"/>
  <c r="I305" i="2" s="1"/>
  <c r="I36" i="2"/>
  <c r="I35" i="2" s="1"/>
  <c r="J240" i="2"/>
  <c r="L95" i="2"/>
  <c r="L35" i="2" s="1"/>
  <c r="J115" i="2"/>
  <c r="J35" i="2" s="1"/>
  <c r="J370" i="2" s="1"/>
  <c r="J187" i="2"/>
  <c r="J186" i="2" s="1"/>
  <c r="K273" i="2"/>
  <c r="K240" i="2" s="1"/>
  <c r="L306" i="2"/>
  <c r="L305" i="2" s="1"/>
  <c r="I95" i="2"/>
  <c r="K115" i="2"/>
  <c r="L187" i="2"/>
  <c r="K187" i="2"/>
  <c r="I218" i="15"/>
  <c r="J241" i="15"/>
  <c r="K273" i="15"/>
  <c r="K306" i="15"/>
  <c r="K305" i="15" s="1"/>
  <c r="I241" i="15"/>
  <c r="I36" i="15"/>
  <c r="L141" i="15"/>
  <c r="J161" i="15"/>
  <c r="J160" i="15" s="1"/>
  <c r="I170" i="15"/>
  <c r="L188" i="15"/>
  <c r="L187" i="15" s="1"/>
  <c r="J218" i="15"/>
  <c r="L241" i="15"/>
  <c r="L273" i="15"/>
  <c r="L306" i="15"/>
  <c r="L305" i="15" s="1"/>
  <c r="J338" i="15"/>
  <c r="I187" i="15"/>
  <c r="J141" i="15"/>
  <c r="J187" i="15"/>
  <c r="J68" i="15"/>
  <c r="J67" i="15" s="1"/>
  <c r="J36" i="15"/>
  <c r="J170" i="15"/>
  <c r="I273" i="15"/>
  <c r="I306" i="15"/>
  <c r="I305" i="15" s="1"/>
  <c r="K338" i="15"/>
  <c r="K115" i="15"/>
  <c r="J273" i="15"/>
  <c r="J306" i="15"/>
  <c r="J305" i="15" s="1"/>
  <c r="L36" i="15"/>
  <c r="I115" i="15"/>
  <c r="K241" i="15"/>
  <c r="I106" i="15"/>
  <c r="I95" i="15" s="1"/>
  <c r="J115" i="15"/>
  <c r="K95" i="15"/>
  <c r="K35" i="15" s="1"/>
  <c r="J106" i="15"/>
  <c r="J95" i="15" s="1"/>
  <c r="L115" i="15"/>
  <c r="K141" i="15"/>
  <c r="D29" i="14"/>
  <c r="D23" i="14" s="1"/>
  <c r="D40" i="14" s="1"/>
  <c r="I186" i="6" l="1"/>
  <c r="I370" i="6" s="1"/>
  <c r="J35" i="6"/>
  <c r="J370" i="6" s="1"/>
  <c r="J186" i="6"/>
  <c r="L370" i="6"/>
  <c r="I305" i="6"/>
  <c r="L35" i="5"/>
  <c r="L370" i="5" s="1"/>
  <c r="K240" i="5"/>
  <c r="K186" i="5" s="1"/>
  <c r="J240" i="5"/>
  <c r="I186" i="5"/>
  <c r="I370" i="5" s="1"/>
  <c r="J186" i="5"/>
  <c r="J370" i="5" s="1"/>
  <c r="K35" i="5"/>
  <c r="K370" i="5" s="1"/>
  <c r="L35" i="4"/>
  <c r="L370" i="4" s="1"/>
  <c r="K370" i="4"/>
  <c r="L240" i="4"/>
  <c r="I187" i="4"/>
  <c r="I186" i="4" s="1"/>
  <c r="I370" i="4" s="1"/>
  <c r="L186" i="4"/>
  <c r="J35" i="3"/>
  <c r="J370" i="3" s="1"/>
  <c r="I305" i="3"/>
  <c r="I186" i="3" s="1"/>
  <c r="I370" i="3" s="1"/>
  <c r="K186" i="2"/>
  <c r="K35" i="2"/>
  <c r="K370" i="2" s="1"/>
  <c r="I186" i="2"/>
  <c r="I370" i="2" s="1"/>
  <c r="L240" i="2"/>
  <c r="L186" i="2" s="1"/>
  <c r="L370" i="2" s="1"/>
  <c r="K240" i="15"/>
  <c r="K186" i="15" s="1"/>
  <c r="K370" i="15" s="1"/>
  <c r="I35" i="15"/>
  <c r="J35" i="15"/>
  <c r="L186" i="15"/>
  <c r="L35" i="15"/>
  <c r="I240" i="15"/>
  <c r="I186" i="15" s="1"/>
  <c r="J240" i="15"/>
  <c r="J186" i="15" s="1"/>
  <c r="L240" i="15"/>
  <c r="C39" i="14"/>
  <c r="C38" i="14"/>
  <c r="C37" i="14"/>
  <c r="C36" i="14"/>
  <c r="C35" i="14"/>
  <c r="C34" i="14"/>
  <c r="C33" i="14"/>
  <c r="C32" i="14"/>
  <c r="C31" i="14"/>
  <c r="H23" i="14"/>
  <c r="H40" i="14" s="1"/>
  <c r="F23" i="14"/>
  <c r="F40" i="14" s="1"/>
  <c r="C29" i="14"/>
  <c r="C28" i="14"/>
  <c r="C27" i="14"/>
  <c r="C26" i="14"/>
  <c r="C25" i="14"/>
  <c r="C24" i="14"/>
  <c r="G23" i="14"/>
  <c r="E23" i="14"/>
  <c r="E40" i="14" s="1"/>
  <c r="C22" i="14"/>
  <c r="C21" i="14"/>
  <c r="C19" i="14"/>
  <c r="I370" i="15" l="1"/>
  <c r="L370" i="15"/>
  <c r="J370" i="15"/>
  <c r="G40" i="14"/>
  <c r="C40" i="14" s="1"/>
  <c r="C23" i="14"/>
  <c r="F26" i="12"/>
  <c r="E26" i="12"/>
  <c r="D26" i="12"/>
  <c r="H22" i="12"/>
  <c r="H26" i="12" s="1"/>
  <c r="I24" i="13"/>
  <c r="H24" i="13"/>
  <c r="G24" i="13"/>
  <c r="F24" i="13"/>
  <c r="K18" i="13"/>
  <c r="K25" i="13" s="1"/>
  <c r="J24" i="13"/>
  <c r="P335" i="2" l="1"/>
  <c r="O335" i="2"/>
  <c r="N335" i="2"/>
  <c r="M335" i="2"/>
  <c r="P218" i="2"/>
  <c r="O218" i="2"/>
  <c r="N218" i="2"/>
  <c r="M218" i="2"/>
</calcChain>
</file>

<file path=xl/sharedStrings.xml><?xml version="1.0" encoding="utf-8"?>
<sst xmlns="http://schemas.openxmlformats.org/spreadsheetml/2006/main" count="2758" uniqueCount="406">
  <si>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</si>
  <si>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</si>
  <si>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</si>
  <si>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</si>
  <si>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Gargždų muzikos mokykla, 191649661, Kvietinių 2, Gargždai</t>
  </si>
  <si>
    <t>(įstaigos pavadinimas, kodas Juridinių asmenų registre, adresas)</t>
  </si>
  <si>
    <t>BIUDŽETO IŠLAIDŲ SĄMATOS VYKDYMO</t>
  </si>
  <si>
    <t xml:space="preserve"> 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</si>
  <si>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</si>
  <si>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</si>
  <si>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</si>
  <si>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</si>
  <si>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</si>
  <si>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</si>
  <si>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Ministerijos / Savivaldybės</t>
  </si>
  <si>
    <t>Departamento</t>
  </si>
  <si>
    <t>Neformalusis vaikų švietimas</t>
  </si>
  <si>
    <t>Įstaigos</t>
  </si>
  <si>
    <t>191649661</t>
  </si>
  <si>
    <t>1.1.2.3. Neformaliojo ugdymo programų įgyvendinimas ir tinkamos aplinkos užtikrinimas Gargždų muzikos mokykloje</t>
  </si>
  <si>
    <t>Programos</t>
  </si>
  <si>
    <t>1</t>
  </si>
  <si>
    <t>Finansavimo šaltinio</t>
  </si>
  <si>
    <t>ML</t>
  </si>
  <si>
    <t>Valstybės funkcijos</t>
  </si>
  <si>
    <t>09</t>
  </si>
  <si>
    <t>05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</si>
  <si>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</si>
  <si>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</si>
  <si>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</si>
  <si>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</si>
  <si>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</si>
  <si>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</si>
  <si>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</si>
  <si>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</si>
  <si>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</si>
  <si>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</si>
  <si>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</si>
  <si>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</si>
  <si>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</si>
  <si>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</si>
  <si>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</si>
  <si>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</si>
  <si>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</si>
  <si>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</si>
  <si>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</si>
  <si>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</si>
  <si>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</si>
  <si>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</si>
  <si>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</si>
  <si>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</si>
  <si>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</si>
  <si>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</si>
  <si>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</si>
  <si>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</si>
  <si>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</si>
  <si>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</si>
  <si>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</si>
  <si>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</si>
  <si>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</si>
  <si>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</si>
  <si>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</si>
  <si>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</si>
  <si>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</si>
  <si>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</si>
  <si>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</si>
  <si>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</si>
  <si>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</si>
  <si>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</si>
  <si>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</si>
  <si>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</si>
  <si>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</si>
  <si>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</si>
  <si>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</si>
  <si>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</si>
  <si>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</si>
  <si>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</si>
  <si>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</si>
  <si>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</si>
  <si>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</si>
  <si>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</si>
  <si>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</si>
  <si>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</si>
  <si>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</si>
  <si>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</si>
  <si>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</si>
  <si>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</si>
  <si>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</si>
  <si>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</si>
  <si>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</si>
  <si>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</si>
  <si>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</si>
  <si>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</si>
  <si>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</si>
  <si>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</si>
  <si>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</si>
  <si>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</si>
  <si>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</si>
  <si>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</si>
  <si>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</si>
  <si>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</si>
  <si>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</si>
  <si>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</si>
  <si>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</si>
  <si>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</si>
  <si>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</si>
  <si>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</si>
  <si>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</si>
  <si>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</si>
  <si>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</si>
  <si>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</si>
  <si>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</si>
  <si>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</si>
  <si>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</si>
  <si>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</si>
  <si>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</si>
  <si>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</si>
  <si>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</si>
  <si>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</si>
  <si>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</si>
  <si>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</si>
  <si>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</si>
  <si>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</si>
  <si>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</si>
  <si>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</si>
  <si>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</si>
  <si>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</si>
  <si>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</si>
  <si>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</si>
  <si>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</si>
  <si>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</si>
  <si>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</si>
  <si>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</si>
  <si>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</si>
  <si>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</si>
  <si>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</si>
  <si>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</si>
  <si>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</si>
  <si>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</si>
  <si>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</si>
  <si>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</si>
  <si>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</si>
  <si>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</si>
  <si>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</si>
  <si>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</si>
  <si>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</si>
  <si>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</si>
  <si>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</si>
  <si>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</si>
  <si>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</si>
  <si>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</si>
  <si>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</si>
  <si>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</si>
  <si>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</si>
  <si>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</si>
  <si>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</si>
  <si>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</si>
  <si>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</si>
  <si>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</si>
  <si>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</si>
  <si>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</si>
  <si>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</si>
  <si>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</si>
  <si>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</si>
  <si>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</si>
  <si>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</si>
  <si>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</si>
  <si>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</si>
  <si>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</si>
  <si>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</si>
  <si>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</si>
  <si>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</si>
  <si>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</si>
  <si>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</si>
  <si>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</si>
  <si>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</si>
  <si>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</si>
  <si>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</si>
  <si>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</si>
  <si>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</si>
  <si>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</si>
  <si>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</si>
  <si>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</si>
  <si>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</si>
  <si>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</si>
  <si>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</si>
  <si>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</si>
  <si>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</si>
  <si>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</si>
  <si>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</si>
  <si>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</si>
  <si>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</si>
  <si>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</si>
  <si>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</si>
  <si>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</si>
  <si>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</si>
  <si>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</si>
  <si>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</si>
  <si>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</si>
  <si>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</si>
  <si>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</si>
  <si>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</si>
  <si>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</si>
  <si>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</si>
  <si>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</si>
  <si>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</si>
  <si>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</si>
  <si>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</si>
  <si>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</si>
  <si>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</si>
  <si>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</si>
  <si>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</si>
  <si>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</si>
  <si>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</si>
  <si>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</si>
  <si>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</si>
  <si>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</si>
  <si>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</si>
  <si>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</si>
  <si>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</si>
  <si>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</si>
  <si>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</si>
  <si>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</si>
  <si>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</si>
  <si>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</si>
  <si>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</si>
  <si>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</si>
  <si>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</si>
  <si>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</si>
  <si>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</si>
  <si>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Biudžetinių įstaigų centralizuotos apskaitos skyriaus vedėja</t>
  </si>
  <si>
    <t>Viktorija Kaprizkina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</si>
  <si>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</si>
  <si>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S</t>
  </si>
  <si>
    <t>Pajamos už paslaugas ir nuomą</t>
  </si>
  <si>
    <t>SB</t>
  </si>
  <si>
    <t>Savivaldybės biudžeto lėšos</t>
  </si>
  <si>
    <t>1.4.4.28. Švietimo įstaigų patalpų remontas, mokyklinių autobusų remontas, buitinės, organizacinės technikos, mokymo priemonių įsigijimas</t>
  </si>
  <si>
    <t>Gargždų muzikos mokykla</t>
  </si>
  <si>
    <t>(Įstaigos pavadinimas)</t>
  </si>
  <si>
    <t>Klaipėdos raj. savivaldybės administracijos (Biudžeto ir ekonomikos skyriui)</t>
  </si>
  <si>
    <t>PAŽYMA DĖL GAUTINŲ, GAUTŲ IR GRĄŽINTINŲ FINANSAVIMO SUMŲ</t>
  </si>
  <si>
    <t>2024 Nr.______</t>
  </si>
  <si>
    <t>Kvietinių 2, Gargždai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</si>
  <si>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</si>
  <si>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</si>
  <si>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</si>
  <si>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</si>
  <si>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</si>
  <si>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</si>
  <si>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</si>
  <si>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</si>
  <si>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</si>
  <si>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09.05.01.01.</t>
  </si>
  <si>
    <t>Iš viso</t>
  </si>
  <si>
    <t>Atsargoms</t>
  </si>
  <si>
    <t>(Parašas) (Vardas ir pavardė)</t>
  </si>
  <si>
    <t>P A T V I R T I N T A 	
Klaipėdos rajono savivaldybės	
administracijos direktoriaus	
2023 m. kovo 21 d.	
įsakymu Nr. (5.1.1) AV - 	747</t>
  </si>
  <si>
    <t>191649661, Kvietinių 2, Gargždai</t>
  </si>
  <si>
    <t>(Registracijos kodas ir buveinės adresas)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</si>
  <si>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</si>
  <si>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</si>
  <si>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</si>
  <si>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</si>
  <si>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</si>
  <si>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</si>
  <si>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</si>
  <si>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</si>
  <si>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</si>
  <si>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</si>
  <si>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</si>
  <si>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</si>
  <si>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</si>
  <si>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</si>
  <si>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</si>
  <si>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</si>
  <si>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</si>
  <si>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</si>
  <si>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</si>
  <si>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Ieva Kazlauskienė, el. p.ieva.kazlauskiene@krcb.lt, tel. Nr.  +370 659 91301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</si>
  <si>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</si>
  <si>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</si>
  <si>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</si>
  <si>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</si>
  <si>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</si>
  <si>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</si>
  <si>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GARGŽDŲ MUZIKOS MOKYKLA</t>
  </si>
  <si>
    <t>(įstaigos pavadinimas, kodas)</t>
  </si>
  <si>
    <t xml:space="preserve">` </t>
  </si>
  <si>
    <t xml:space="preserve">     Gargždai</t>
  </si>
  <si>
    <t xml:space="preserve">                       (sudarymo vieta)</t>
  </si>
  <si>
    <t>(Eurais,euro ct.)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</si>
  <si>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</si>
  <si>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</si>
  <si>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</si>
  <si>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</si>
  <si>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</si>
  <si>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</si>
  <si>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</si>
  <si>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</si>
  <si>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</si>
  <si>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</si>
  <si>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</si>
  <si>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</si>
  <si>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Ieva Kazlauskienė,el. p. ieva.kazlauskiene@krcb.lt, tel. Nr. +370 65991301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</si>
  <si>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</si>
  <si>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</si>
  <si>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</si>
  <si>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</si>
  <si>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</si>
  <si>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</si>
  <si>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</si>
  <si>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</si>
  <si>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</si>
  <si>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</si>
  <si>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</si>
  <si>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</si>
  <si>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</si>
  <si>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</si>
  <si>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</si>
  <si>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</si>
  <si>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</si>
  <si>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</si>
  <si>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</si>
  <si>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</si>
  <si>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</si>
  <si>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</si>
  <si>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</si>
  <si>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</si>
  <si>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</si>
  <si>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</si>
  <si>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</si>
  <si>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</si>
  <si>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</si>
  <si>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</si>
  <si>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</si>
  <si>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</si>
  <si>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</si>
  <si>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</si>
  <si>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</si>
  <si>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</si>
  <si>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</si>
  <si>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</si>
  <si>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</si>
  <si>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r>
      <t xml:space="preserve"> </t>
    </r>
    <r>
      <rPr>
        <u/>
        <sz val="10"/>
        <rFont val="Times New Roman"/>
        <family val="1"/>
      </rPr>
      <t xml:space="preserve"> Metinė</t>
    </r>
    <r>
      <rPr>
        <sz val="10"/>
        <rFont val="Times New Roman"/>
        <family val="1"/>
      </rPr>
      <t xml:space="preserve">, </t>
    </r>
    <r>
      <rPr>
        <b/>
        <sz val="10"/>
        <rFont val="Times New Roman"/>
        <family val="1"/>
      </rPr>
      <t>ketvirtinė</t>
    </r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</si>
  <si>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</si>
  <si>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</si>
  <si>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</si>
  <si>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</si>
  <si>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</si>
  <si>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</si>
  <si>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</si>
  <si>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</si>
  <si>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</si>
  <si>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</si>
  <si>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</si>
  <si>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</si>
  <si>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</si>
  <si>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</si>
  <si>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</si>
  <si>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</si>
  <si>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</si>
  <si>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</si>
  <si>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</si>
  <si>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</si>
  <si>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</si>
  <si>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</si>
  <si>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</si>
  <si>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</si>
  <si>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</si>
  <si>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</si>
  <si>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</si>
  <si>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</si>
  <si>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</si>
  <si>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</si>
  <si>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</si>
  <si>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</si>
  <si>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</si>
  <si>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</si>
  <si>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</si>
  <si>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</si>
  <si>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</si>
  <si>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</si>
  <si>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</si>
  <si>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</si>
  <si>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</si>
  <si>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</si>
  <si>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</si>
  <si>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</si>
  <si>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</si>
  <si>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KETVIRTINĖ</t>
  </si>
  <si>
    <t>__________________________</t>
  </si>
  <si>
    <t>Ilgalaikiam turtui įsigyti</t>
  </si>
  <si>
    <t>2.2.1.1.1.07</t>
  </si>
  <si>
    <t>Aprangos įsigijimo, bei priežiūros išlaidos</t>
  </si>
  <si>
    <t>(Biudžeto išlaidų sąmatos vykdymo 2024 m. rugsėjo mėn. 30 d. ketvirčio, pusmečio, metų ataskaitos forma)</t>
  </si>
  <si>
    <t>2024 M. RUGSĖJO MĖN. 30 D.</t>
  </si>
  <si>
    <t>3 ketvirtis</t>
  </si>
  <si>
    <t>2024.10.10 Nr.________________</t>
  </si>
  <si>
    <t>PAŽYMA PRIE MOKĖTINŲ SUMŲ 2024 M. RUGSĖJO 30 D. ATASKAITOS 9 PRIEDO</t>
  </si>
  <si>
    <t>2024 m. rugsėjo mėn. 30 d.</t>
  </si>
  <si>
    <t xml:space="preserve">                          2024.10.10 Nr.________________</t>
  </si>
  <si>
    <t xml:space="preserve"> PAŽYMA APIE PAJAMAS UŽ PASLAUGAS IR NUOMĄ PAGAL 2024 M.RUGSĖJO 30 D. DUOMENIS</t>
  </si>
  <si>
    <t>SAVIVALDYBĖS BIUDŽETINIŲ ĮSTAIGŲ  PAJAMŲ ĮMOKŲ ATASKAITA UŽ  2024 METŲ III KETVIRTĮ</t>
  </si>
  <si>
    <t>Eglė Katauskė</t>
  </si>
  <si>
    <t>Direktoriaus pavaduotoja ūkio reikalams, pavaduojanti direktorių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</si>
</sst>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7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  <family val="1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  <family val="1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trike/>
      <sz val="10"/>
      <color rgb="FFFF0000"/>
      <name val="Times New Roman Baltic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sz val="8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7">
    <xf numFmtId="0" fontId="0" fillId="0" borderId="0"/>
    <xf numFmtId="0" fontId="34" fillId="0" borderId="0"/>
    <xf numFmtId="0" fontId="40" fillId="0" borderId="0"/>
    <xf numFmtId="0" fontId="34" fillId="0" borderId="0"/>
    <xf numFmtId="0" fontId="34" fillId="0" borderId="0"/>
    <xf numFmtId="0" fontId="50" fillId="0" borderId="0"/>
    <xf numFmtId="0" fontId="54" fillId="0" borderId="0"/>
  </cellStyleXfs>
  <cellXfs count="510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right" vertical="center"/>
    </xf>
    <xf numFmtId="49" fontId="28" fillId="0" borderId="18" xfId="0" applyNumberFormat="1" applyFont="1" applyBorder="1" applyAlignment="1">
      <alignment horizontal="center" vertical="center"/>
    </xf>
    <xf numFmtId="2" fontId="28" fillId="0" borderId="18" xfId="0" applyNumberFormat="1" applyFont="1" applyBorder="1" applyAlignment="1">
      <alignment horizontal="right" vertical="center"/>
    </xf>
    <xf numFmtId="0" fontId="33" fillId="0" borderId="18" xfId="0" applyFont="1" applyBorder="1" applyAlignment="1">
      <alignment horizontal="right" vertical="center"/>
    </xf>
    <xf numFmtId="49" fontId="29" fillId="0" borderId="18" xfId="0" applyNumberFormat="1" applyFont="1" applyBorder="1" applyAlignment="1">
      <alignment horizontal="center" vertical="center"/>
    </xf>
    <xf numFmtId="2" fontId="29" fillId="0" borderId="18" xfId="0" applyNumberFormat="1" applyFont="1" applyBorder="1" applyAlignment="1">
      <alignment horizontal="right" vertical="center"/>
    </xf>
    <xf numFmtId="0" fontId="35" fillId="0" borderId="0" xfId="1" applyFont="1" applyProtection="1">
      <protection locked="0"/>
    </xf>
    <xf numFmtId="0" fontId="35" fillId="0" borderId="0" xfId="1" applyFont="1" applyAlignment="1" applyProtection="1">
      <alignment wrapText="1"/>
      <protection locked="0"/>
    </xf>
    <xf numFmtId="0" fontId="36" fillId="0" borderId="0" xfId="1" applyFont="1" applyProtection="1">
      <protection locked="0"/>
    </xf>
    <xf numFmtId="0" fontId="39" fillId="0" borderId="0" xfId="1" applyFont="1" applyAlignment="1" applyProtection="1">
      <alignment horizontal="center"/>
      <protection locked="0"/>
    </xf>
    <xf numFmtId="0" fontId="36" fillId="0" borderId="0" xfId="1" applyFont="1" applyAlignment="1" applyProtection="1">
      <alignment horizontal="left"/>
      <protection locked="0"/>
    </xf>
    <xf numFmtId="0" fontId="37" fillId="0" borderId="0" xfId="1" applyFont="1" applyProtection="1">
      <protection locked="0"/>
    </xf>
    <xf numFmtId="0" fontId="41" fillId="0" borderId="0" xfId="1" applyFont="1" applyProtection="1">
      <protection locked="0"/>
    </xf>
    <xf numFmtId="14" fontId="42" fillId="0" borderId="0" xfId="1" applyNumberFormat="1" applyFont="1" applyProtection="1">
      <protection locked="0"/>
    </xf>
    <xf numFmtId="0" fontId="35" fillId="0" borderId="0" xfId="1" applyFont="1" applyAlignment="1" applyProtection="1">
      <alignment horizontal="center"/>
      <protection locked="0"/>
    </xf>
    <xf numFmtId="0" fontId="38" fillId="0" borderId="0" xfId="1" applyFont="1" applyAlignment="1" applyProtection="1">
      <alignment horizontal="right"/>
      <protection locked="0"/>
    </xf>
    <xf numFmtId="0" fontId="35" fillId="0" borderId="26" xfId="1" applyFont="1" applyBorder="1" applyAlignment="1" applyProtection="1">
      <alignment horizontal="center" vertical="center" wrapText="1"/>
      <protection locked="0"/>
    </xf>
    <xf numFmtId="2" fontId="35" fillId="0" borderId="27" xfId="1" applyNumberFormat="1" applyFont="1" applyBorder="1" applyAlignment="1" applyProtection="1">
      <alignment horizontal="center" vertical="center"/>
      <protection locked="0"/>
    </xf>
    <xf numFmtId="2" fontId="35" fillId="0" borderId="34" xfId="1" applyNumberFormat="1" applyFont="1" applyBorder="1" applyAlignment="1" applyProtection="1">
      <alignment horizontal="center" vertical="center"/>
      <protection locked="0"/>
    </xf>
    <xf numFmtId="2" fontId="35" fillId="0" borderId="24" xfId="1" applyNumberFormat="1" applyFont="1" applyBorder="1" applyAlignment="1" applyProtection="1">
      <alignment horizontal="center" vertical="center"/>
      <protection locked="0"/>
    </xf>
    <xf numFmtId="2" fontId="35" fillId="0" borderId="24" xfId="1" applyNumberFormat="1" applyFont="1" applyBorder="1" applyAlignment="1">
      <alignment horizontal="center" vertical="center"/>
    </xf>
    <xf numFmtId="2" fontId="35" fillId="0" borderId="27" xfId="1" applyNumberFormat="1" applyFont="1" applyBorder="1" applyAlignment="1">
      <alignment horizontal="center" vertical="center"/>
    </xf>
    <xf numFmtId="2" fontId="35" fillId="0" borderId="26" xfId="1" applyNumberFormat="1" applyFont="1" applyBorder="1" applyAlignment="1" applyProtection="1">
      <alignment horizontal="center" vertical="center" wrapText="1"/>
      <protection locked="0"/>
    </xf>
    <xf numFmtId="0" fontId="35" fillId="0" borderId="26" xfId="1" applyFont="1" applyBorder="1" applyAlignment="1" applyProtection="1">
      <alignment horizontal="center" vertical="center"/>
      <protection locked="0"/>
    </xf>
    <xf numFmtId="2" fontId="35" fillId="0" borderId="26" xfId="1" applyNumberFormat="1" applyFont="1" applyBorder="1" applyAlignment="1">
      <alignment horizontal="center" vertical="center" wrapText="1"/>
    </xf>
    <xf numFmtId="2" fontId="35" fillId="0" borderId="34" xfId="1" applyNumberFormat="1" applyFont="1" applyBorder="1" applyAlignment="1">
      <alignment horizontal="center" vertical="center"/>
    </xf>
    <xf numFmtId="2" fontId="35" fillId="0" borderId="37" xfId="1" applyNumberFormat="1" applyFont="1" applyBorder="1" applyAlignment="1">
      <alignment horizontal="center" vertical="center"/>
    </xf>
    <xf numFmtId="2" fontId="35" fillId="0" borderId="26" xfId="1" applyNumberFormat="1" applyFont="1" applyBorder="1" applyAlignment="1">
      <alignment horizontal="center" vertical="center"/>
    </xf>
    <xf numFmtId="0" fontId="35" fillId="0" borderId="27" xfId="1" applyFont="1" applyBorder="1" applyAlignment="1">
      <alignment horizontal="center" vertical="center"/>
    </xf>
    <xf numFmtId="0" fontId="35" fillId="0" borderId="23" xfId="1" applyFont="1" applyBorder="1" applyAlignment="1" applyProtection="1">
      <alignment horizontal="center"/>
      <protection locked="0"/>
    </xf>
    <xf numFmtId="0" fontId="38" fillId="0" borderId="0" xfId="1" applyFont="1" applyAlignment="1" applyProtection="1">
      <alignment horizontal="center"/>
      <protection locked="0"/>
    </xf>
    <xf numFmtId="0" fontId="35" fillId="0" borderId="0" xfId="1" applyFont="1" applyAlignment="1" applyProtection="1">
      <alignment horizontal="left"/>
      <protection locked="0"/>
    </xf>
    <xf numFmtId="0" fontId="43" fillId="0" borderId="0" xfId="1" applyFont="1" applyProtection="1">
      <protection locked="0"/>
    </xf>
    <xf numFmtId="0" fontId="44" fillId="0" borderId="0" xfId="3" applyFont="1"/>
    <xf numFmtId="0" fontId="44" fillId="0" borderId="0" xfId="4" applyFont="1"/>
    <xf numFmtId="0" fontId="44" fillId="0" borderId="0" xfId="3" applyFont="1" applyAlignment="1">
      <alignment horizontal="left" wrapText="1"/>
    </xf>
    <xf numFmtId="0" fontId="44" fillId="0" borderId="0" xfId="3" applyFont="1" applyAlignment="1">
      <alignment wrapText="1"/>
    </xf>
    <xf numFmtId="0" fontId="45" fillId="0" borderId="0" xfId="3" applyFont="1"/>
    <xf numFmtId="0" fontId="45" fillId="0" borderId="0" xfId="3" applyFont="1" applyAlignment="1">
      <alignment horizontal="center"/>
    </xf>
    <xf numFmtId="0" fontId="46" fillId="0" borderId="0" xfId="3" applyFont="1"/>
    <xf numFmtId="0" fontId="46" fillId="0" borderId="23" xfId="3" applyFont="1" applyBorder="1"/>
    <xf numFmtId="0" fontId="45" fillId="0" borderId="23" xfId="3" applyFont="1" applyBorder="1"/>
    <xf numFmtId="0" fontId="45" fillId="0" borderId="0" xfId="3" applyFont="1" applyAlignment="1">
      <alignment wrapText="1"/>
    </xf>
    <xf numFmtId="0" fontId="44" fillId="0" borderId="0" xfId="3" applyFont="1" applyAlignment="1">
      <alignment horizontal="center"/>
    </xf>
    <xf numFmtId="0" fontId="47" fillId="0" borderId="0" xfId="3" applyFont="1" applyAlignment="1">
      <alignment horizontal="center"/>
    </xf>
    <xf numFmtId="0" fontId="44" fillId="0" borderId="0" xfId="3" applyFont="1" applyAlignment="1">
      <alignment horizontal="right"/>
    </xf>
    <xf numFmtId="0" fontId="48" fillId="0" borderId="0" xfId="3" applyFont="1"/>
    <xf numFmtId="0" fontId="48" fillId="0" borderId="0" xfId="4" applyFont="1"/>
    <xf numFmtId="0" fontId="48" fillId="0" borderId="31" xfId="3" applyFont="1" applyBorder="1" applyAlignment="1">
      <alignment wrapText="1"/>
    </xf>
    <xf numFmtId="0" fontId="48" fillId="0" borderId="23" xfId="3" applyFont="1" applyBorder="1" applyAlignment="1">
      <alignment wrapText="1"/>
    </xf>
    <xf numFmtId="0" fontId="48" fillId="0" borderId="32" xfId="3" applyFont="1" applyBorder="1" applyAlignment="1">
      <alignment wrapText="1"/>
    </xf>
    <xf numFmtId="0" fontId="48" fillId="0" borderId="37" xfId="3" applyFont="1" applyBorder="1" applyAlignment="1">
      <alignment horizontal="center" vertical="center" wrapText="1"/>
    </xf>
    <xf numFmtId="0" fontId="48" fillId="0" borderId="34" xfId="3" applyFont="1" applyBorder="1" applyAlignment="1">
      <alignment horizontal="center" vertical="center"/>
    </xf>
    <xf numFmtId="0" fontId="48" fillId="0" borderId="37" xfId="3" applyFont="1" applyBorder="1" applyAlignment="1">
      <alignment horizontal="center" vertical="center"/>
    </xf>
    <xf numFmtId="0" fontId="48" fillId="0" borderId="37" xfId="3" applyFont="1" applyBorder="1" applyAlignment="1">
      <alignment horizontal="left" vertical="center"/>
    </xf>
    <xf numFmtId="0" fontId="48" fillId="0" borderId="37" xfId="3" quotePrefix="1" applyFont="1" applyBorder="1" applyAlignment="1">
      <alignment horizontal="center"/>
    </xf>
    <xf numFmtId="0" fontId="48" fillId="0" borderId="37" xfId="3" applyFont="1" applyBorder="1" applyAlignment="1">
      <alignment horizontal="center"/>
    </xf>
    <xf numFmtId="2" fontId="48" fillId="0" borderId="37" xfId="3" applyNumberFormat="1" applyFont="1" applyBorder="1" applyAlignment="1">
      <alignment horizontal="center"/>
    </xf>
    <xf numFmtId="0" fontId="48" fillId="0" borderId="37" xfId="3" applyFont="1" applyBorder="1" applyAlignment="1">
      <alignment horizontal="justify" vertical="top" wrapText="1"/>
    </xf>
    <xf numFmtId="2" fontId="48" fillId="0" borderId="37" xfId="3" quotePrefix="1" applyNumberFormat="1" applyFont="1" applyBorder="1" applyAlignment="1">
      <alignment horizontal="center"/>
    </xf>
    <xf numFmtId="0" fontId="48" fillId="0" borderId="37" xfId="3" applyFont="1" applyBorder="1"/>
    <xf numFmtId="0" fontId="49" fillId="0" borderId="37" xfId="3" applyFont="1" applyBorder="1" applyAlignment="1">
      <alignment horizontal="right" vertical="center" wrapText="1"/>
    </xf>
    <xf numFmtId="2" fontId="49" fillId="0" borderId="36" xfId="3" quotePrefix="1" applyNumberFormat="1" applyFont="1" applyBorder="1" applyAlignment="1">
      <alignment horizontal="center"/>
    </xf>
    <xf numFmtId="0" fontId="44" fillId="0" borderId="0" xfId="5" applyFont="1"/>
    <xf numFmtId="0" fontId="44" fillId="0" borderId="0" xfId="5" applyFont="1" applyAlignment="1">
      <alignment vertical="top" wrapText="1"/>
    </xf>
    <xf numFmtId="0" fontId="44" fillId="0" borderId="0" xfId="3" applyFont="1" applyAlignment="1">
      <alignment horizontal="center" vertical="top"/>
    </xf>
    <xf numFmtId="0" fontId="44" fillId="0" borderId="0" xfId="5" applyFont="1" applyAlignment="1">
      <alignment vertical="top"/>
    </xf>
    <xf numFmtId="0" fontId="44" fillId="0" borderId="0" xfId="3" applyFont="1" applyAlignment="1">
      <alignment vertical="top"/>
    </xf>
    <xf numFmtId="0" fontId="51" fillId="0" borderId="6" xfId="0" applyFont="1" applyBorder="1" applyAlignment="1">
      <alignment vertical="center" wrapText="1"/>
    </xf>
    <xf numFmtId="0" fontId="44" fillId="0" borderId="0" xfId="5" applyFont="1" applyAlignment="1">
      <alignment horizontal="center"/>
    </xf>
    <xf numFmtId="0" fontId="44" fillId="0" borderId="0" xfId="5" applyFont="1" applyAlignment="1">
      <alignment horizontal="center" vertical="top" wrapText="1"/>
    </xf>
    <xf numFmtId="0" fontId="44" fillId="0" borderId="0" xfId="5" applyFont="1" applyAlignment="1">
      <alignment horizontal="center" vertical="top"/>
    </xf>
    <xf numFmtId="0" fontId="51" fillId="0" borderId="0" xfId="0" applyFont="1"/>
    <xf numFmtId="0" fontId="45" fillId="0" borderId="0" xfId="0" applyFont="1"/>
    <xf numFmtId="0" fontId="51" fillId="0" borderId="0" xfId="0" applyFont="1" applyAlignment="1">
      <alignment horizontal="left"/>
    </xf>
    <xf numFmtId="0" fontId="51" fillId="0" borderId="23" xfId="0" applyFont="1" applyBorder="1" applyAlignment="1">
      <alignment horizontal="center" vertical="center"/>
    </xf>
    <xf numFmtId="0" fontId="44" fillId="0" borderId="0" xfId="0" applyFont="1"/>
    <xf numFmtId="0" fontId="52" fillId="0" borderId="0" xfId="0" applyFont="1"/>
    <xf numFmtId="0" fontId="48" fillId="0" borderId="37" xfId="0" applyFont="1" applyBorder="1" applyAlignment="1">
      <alignment horizontal="center" wrapText="1"/>
    </xf>
    <xf numFmtId="0" fontId="48" fillId="0" borderId="37" xfId="0" applyFont="1" applyBorder="1" applyAlignment="1">
      <alignment horizontal="center"/>
    </xf>
    <xf numFmtId="0" fontId="48" fillId="0" borderId="37" xfId="0" applyFont="1" applyBorder="1"/>
    <xf numFmtId="0" fontId="48" fillId="5" borderId="37" xfId="0" applyFont="1" applyFill="1" applyBorder="1"/>
    <xf numFmtId="0" fontId="49" fillId="0" borderId="37" xfId="0" applyFont="1" applyBorder="1"/>
    <xf numFmtId="0" fontId="49" fillId="5" borderId="37" xfId="0" applyFont="1" applyFill="1" applyBorder="1"/>
    <xf numFmtId="0" fontId="53" fillId="0" borderId="0" xfId="0" applyFont="1"/>
    <xf numFmtId="0" fontId="55" fillId="0" borderId="37" xfId="6" applyFont="1" applyBorder="1" applyAlignment="1">
      <alignment vertical="top" wrapText="1"/>
    </xf>
    <xf numFmtId="2" fontId="48" fillId="5" borderId="37" xfId="0" applyNumberFormat="1" applyFont="1" applyFill="1" applyBorder="1"/>
    <xf numFmtId="0" fontId="49" fillId="0" borderId="37" xfId="0" applyFont="1" applyBorder="1" applyAlignment="1">
      <alignment horizontal="right"/>
    </xf>
    <xf numFmtId="0" fontId="49" fillId="0" borderId="37" xfId="0" applyFont="1" applyBorder="1" applyAlignment="1">
      <alignment horizontal="left"/>
    </xf>
    <xf numFmtId="2" fontId="49" fillId="5" borderId="37" xfId="0" applyNumberFormat="1" applyFont="1" applyFill="1" applyBorder="1"/>
    <xf numFmtId="0" fontId="48" fillId="0" borderId="37" xfId="0" applyFont="1" applyFill="1" applyBorder="1"/>
    <xf numFmtId="0" fontId="29" fillId="0" borderId="18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/>
    </xf>
    <xf numFmtId="0" fontId="55" fillId="0" borderId="0" xfId="0" applyFont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21" fillId="0" borderId="0" xfId="0" applyFont="1" applyAlignment="1">
      <alignment horizontal="center" vertical="top"/>
    </xf>
    <xf numFmtId="0" fontId="28" fillId="0" borderId="0" xfId="0" applyFont="1"/>
    <xf numFmtId="164" fontId="1" fillId="0" borderId="0" xfId="0" applyNumberFormat="1" applyFont="1" applyAlignment="1">
      <alignment horizontal="right" vertical="center"/>
    </xf>
    <xf numFmtId="0" fontId="28" fillId="0" borderId="0" xfId="0" applyFont="1"/>
    <xf numFmtId="0" fontId="1" fillId="0" borderId="0" xfId="0" applyFont="1" applyAlignment="1">
      <alignment horizontal="center"/>
    </xf>
    <xf numFmtId="2" fontId="48" fillId="0" borderId="37" xfId="0" applyNumberFormat="1" applyFont="1" applyFill="1" applyBorder="1"/>
    <xf numFmtId="0" fontId="49" fillId="0" borderId="37" xfId="0" applyFont="1" applyFill="1" applyBorder="1"/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0" fontId="57" fillId="0" borderId="0" xfId="0" applyFont="1"/>
    <xf numFmtId="0" fontId="58" fillId="0" borderId="0" xfId="0" applyFont="1"/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vertical="center"/>
    </xf>
    <xf numFmtId="0" fontId="55" fillId="0" borderId="22" xfId="0" applyFont="1" applyBorder="1"/>
    <xf numFmtId="0" fontId="60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61" fillId="0" borderId="17" xfId="0" applyFont="1" applyBorder="1" applyAlignment="1">
      <alignment horizontal="center" vertical="top"/>
    </xf>
    <xf numFmtId="0" fontId="62" fillId="0" borderId="0" xfId="0" applyFont="1" applyAlignment="1">
      <alignment vertical="center"/>
    </xf>
    <xf numFmtId="0" fontId="62" fillId="0" borderId="0" xfId="0" applyFont="1" applyAlignment="1">
      <alignment vertical="top"/>
    </xf>
    <xf numFmtId="0" fontId="62" fillId="0" borderId="0" xfId="0" applyFont="1"/>
    <xf numFmtId="0" fontId="61" fillId="0" borderId="0" xfId="0" applyFont="1"/>
    <xf numFmtId="0" fontId="56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/>
    <xf numFmtId="0" fontId="28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21" fillId="0" borderId="0" xfId="0" applyFont="1" applyAlignment="1">
      <alignment horizontal="center" vertical="top"/>
    </xf>
    <xf numFmtId="0" fontId="39" fillId="0" borderId="0" xfId="1" applyFont="1" applyAlignment="1" applyProtection="1"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18" xfId="0" applyFont="1" applyBorder="1" applyAlignment="1">
      <alignment horizontal="left" vertical="center" wrapText="1"/>
    </xf>
    <xf numFmtId="0" fontId="28" fillId="0" borderId="0" xfId="0" applyFont="1"/>
    <xf numFmtId="0" fontId="63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64" fillId="0" borderId="0" xfId="0" applyFont="1" applyAlignment="1">
      <alignment horizontal="right" vertical="center"/>
    </xf>
    <xf numFmtId="164" fontId="64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right" vertical="center"/>
    </xf>
    <xf numFmtId="0" fontId="64" fillId="0" borderId="38" xfId="0" applyFont="1" applyBorder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 vertical="center"/>
    </xf>
    <xf numFmtId="0" fontId="64" fillId="0" borderId="0" xfId="0" applyFont="1"/>
    <xf numFmtId="0" fontId="64" fillId="0" borderId="0" xfId="0" applyFont="1" applyAlignment="1">
      <alignment horizontal="right"/>
    </xf>
    <xf numFmtId="0" fontId="30" fillId="0" borderId="39" xfId="0" applyFont="1" applyBorder="1" applyAlignment="1">
      <alignment horizontal="center"/>
    </xf>
    <xf numFmtId="0" fontId="63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/>
    </xf>
    <xf numFmtId="0" fontId="63" fillId="0" borderId="38" xfId="0" applyFont="1" applyBorder="1" applyAlignment="1">
      <alignment horizontal="center" vertical="top"/>
    </xf>
    <xf numFmtId="0" fontId="30" fillId="0" borderId="38" xfId="0" applyFont="1" applyBorder="1" applyAlignment="1">
      <alignment horizontal="center" vertical="top"/>
    </xf>
    <xf numFmtId="0" fontId="63" fillId="0" borderId="38" xfId="0" applyFont="1" applyBorder="1" applyAlignment="1">
      <alignment vertical="center"/>
    </xf>
    <xf numFmtId="0" fontId="63" fillId="0" borderId="38" xfId="0" applyFont="1" applyBorder="1" applyAlignment="1">
      <alignment horizontal="center" vertical="center"/>
    </xf>
    <xf numFmtId="2" fontId="63" fillId="0" borderId="38" xfId="0" applyNumberFormat="1" applyFont="1" applyBorder="1" applyAlignment="1">
      <alignment horizontal="right" vertical="center"/>
    </xf>
    <xf numFmtId="0" fontId="63" fillId="0" borderId="38" xfId="0" applyFont="1" applyBorder="1" applyAlignment="1">
      <alignment vertical="center" wrapText="1"/>
    </xf>
    <xf numFmtId="0" fontId="30" fillId="0" borderId="38" xfId="0" applyFont="1" applyBorder="1" applyAlignment="1">
      <alignment vertical="center" wrapText="1"/>
    </xf>
    <xf numFmtId="2" fontId="30" fillId="0" borderId="38" xfId="0" applyNumberFormat="1" applyFont="1" applyBorder="1" applyAlignment="1">
      <alignment horizontal="right" vertical="center"/>
    </xf>
    <xf numFmtId="2" fontId="63" fillId="6" borderId="38" xfId="0" applyNumberFormat="1" applyFont="1" applyFill="1" applyBorder="1" applyAlignment="1">
      <alignment horizontal="right" vertical="center"/>
    </xf>
    <xf numFmtId="0" fontId="30" fillId="0" borderId="38" xfId="0" applyFont="1" applyBorder="1" applyAlignment="1">
      <alignment vertical="top" wrapText="1"/>
    </xf>
    <xf numFmtId="0" fontId="30" fillId="6" borderId="38" xfId="0" applyFont="1" applyFill="1" applyBorder="1" applyAlignment="1">
      <alignment vertical="center" wrapText="1"/>
    </xf>
    <xf numFmtId="1" fontId="63" fillId="0" borderId="38" xfId="0" applyNumberFormat="1" applyFont="1" applyBorder="1" applyAlignment="1">
      <alignment horizontal="center" vertical="top"/>
    </xf>
    <xf numFmtId="1" fontId="30" fillId="0" borderId="38" xfId="0" applyNumberFormat="1" applyFont="1" applyBorder="1" applyAlignment="1">
      <alignment horizontal="center" vertical="top" wrapText="1"/>
    </xf>
    <xf numFmtId="1" fontId="63" fillId="0" borderId="38" xfId="0" applyNumberFormat="1" applyFont="1" applyBorder="1" applyAlignment="1">
      <alignment horizontal="center" vertical="top" wrapText="1"/>
    </xf>
    <xf numFmtId="0" fontId="63" fillId="0" borderId="38" xfId="0" applyFont="1" applyBorder="1" applyAlignment="1">
      <alignment vertical="top" wrapText="1"/>
    </xf>
    <xf numFmtId="0" fontId="30" fillId="0" borderId="0" xfId="0" applyFont="1" applyAlignment="1">
      <alignment horizontal="center" vertical="top"/>
    </xf>
    <xf numFmtId="0" fontId="63" fillId="0" borderId="0" xfId="0" applyFont="1" applyAlignment="1">
      <alignment horizontal="center" vertical="top" wrapText="1"/>
    </xf>
    <xf numFmtId="0" fontId="30" fillId="0" borderId="0" xfId="0" applyFont="1" applyAlignment="1">
      <alignment vertical="center"/>
    </xf>
    <xf numFmtId="164" fontId="30" fillId="0" borderId="40" xfId="0" applyNumberFormat="1" applyFont="1" applyBorder="1" applyAlignment="1">
      <alignment horizontal="right" vertical="center"/>
    </xf>
    <xf numFmtId="0" fontId="63" fillId="0" borderId="0" xfId="0" applyFont="1" applyAlignment="1">
      <alignment horizontal="center" vertical="center" wrapText="1"/>
    </xf>
    <xf numFmtId="0" fontId="30" fillId="0" borderId="0" xfId="0" applyFont="1" applyAlignment="1">
      <alignment vertical="top"/>
    </xf>
    <xf numFmtId="2" fontId="49" fillId="0" borderId="37" xfId="0" applyNumberFormat="1" applyFont="1" applyFill="1" applyBorder="1"/>
    <xf numFmtId="0" fontId="28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left" vertical="center" wrapText="1"/>
    </xf>
    <xf numFmtId="49" fontId="57" fillId="0" borderId="18" xfId="0" applyNumberFormat="1" applyFont="1" applyBorder="1" applyAlignment="1">
      <alignment horizontal="center" vertical="center"/>
    </xf>
    <xf numFmtId="2" fontId="57" fillId="0" borderId="18" xfId="0" applyNumberFormat="1" applyFont="1" applyBorder="1" applyAlignment="1">
      <alignment horizontal="right" vertical="center"/>
    </xf>
    <xf numFmtId="0" fontId="66" fillId="0" borderId="18" xfId="0" applyFont="1" applyBorder="1" applyAlignment="1">
      <alignment horizontal="right" vertical="center"/>
    </xf>
    <xf numFmtId="49" fontId="65" fillId="0" borderId="18" xfId="0" applyNumberFormat="1" applyFont="1" applyBorder="1" applyAlignment="1">
      <alignment horizontal="center" vertical="center"/>
    </xf>
    <xf numFmtId="2" fontId="65" fillId="0" borderId="18" xfId="0" applyNumberFormat="1" applyFont="1" applyBorder="1" applyAlignment="1">
      <alignment horizontal="right" vertical="center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/>
    </xf>
    <xf numFmtId="0" fontId="13" fillId="0" borderId="6" xfId="0" applyFont="1" applyBorder="1" applyAlignment="1"/>
    <xf numFmtId="0" fontId="13" fillId="0" borderId="0" xfId="0" applyFont="1" applyBorder="1" applyAlignment="1"/>
    <xf numFmtId="0" fontId="35" fillId="0" borderId="0" xfId="1" applyFont="1" applyAlignment="1" applyProtection="1">
      <protection locked="0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1" fillId="0" borderId="6" xfId="0" applyFont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vertical="top"/>
    </xf>
    <xf numFmtId="49" fontId="15" fillId="0" borderId="15" xfId="0" applyNumberFormat="1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0" fontId="13" fillId="0" borderId="6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left" vertical="center" wrapText="1"/>
    </xf>
    <xf numFmtId="0" fontId="29" fillId="0" borderId="0" xfId="0" applyFont="1" applyAlignment="1">
      <alignment horizontal="center" wrapText="1"/>
    </xf>
    <xf numFmtId="0" fontId="30" fillId="0" borderId="17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29" fillId="0" borderId="19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28" fillId="0" borderId="22" xfId="0" applyFont="1" applyBorder="1" applyAlignment="1">
      <alignment horizontal="center" vertical="center"/>
    </xf>
    <xf numFmtId="0" fontId="28" fillId="0" borderId="0" xfId="0" applyFont="1"/>
    <xf numFmtId="0" fontId="56" fillId="0" borderId="0" xfId="0" applyFont="1" applyAlignment="1">
      <alignment horizontal="left" vertical="center" wrapText="1"/>
    </xf>
    <xf numFmtId="0" fontId="57" fillId="0" borderId="18" xfId="0" applyFont="1" applyBorder="1" applyAlignment="1">
      <alignment horizontal="left" vertical="center" wrapText="1"/>
    </xf>
    <xf numFmtId="0" fontId="65" fillId="0" borderId="18" xfId="0" applyFont="1" applyBorder="1" applyAlignment="1">
      <alignment horizontal="left" vertical="center" wrapText="1"/>
    </xf>
    <xf numFmtId="0" fontId="65" fillId="0" borderId="19" xfId="0" applyFont="1" applyFill="1" applyBorder="1" applyAlignment="1">
      <alignment horizontal="center" vertical="center"/>
    </xf>
    <xf numFmtId="0" fontId="65" fillId="0" borderId="20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5" fillId="0" borderId="0" xfId="0" applyFont="1"/>
    <xf numFmtId="0" fontId="57" fillId="0" borderId="22" xfId="0" applyFont="1" applyBorder="1" applyAlignment="1">
      <alignment horizontal="right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wrapText="1"/>
    </xf>
    <xf numFmtId="0" fontId="61" fillId="0" borderId="17" xfId="0" applyFont="1" applyBorder="1" applyAlignment="1">
      <alignment horizontal="center" vertical="top"/>
    </xf>
    <xf numFmtId="0" fontId="63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wrapText="1"/>
    </xf>
    <xf numFmtId="0" fontId="30" fillId="0" borderId="38" xfId="0" applyFont="1" applyBorder="1" applyAlignment="1">
      <alignment horizontal="center" vertical="center"/>
    </xf>
    <xf numFmtId="0" fontId="28" fillId="0" borderId="22" xfId="0" applyFont="1" applyBorder="1" applyAlignment="1">
      <alignment horizontal="right"/>
    </xf>
    <xf numFmtId="0" fontId="55" fillId="0" borderId="0" xfId="0" applyFont="1" applyAlignment="1">
      <alignment horizontal="center" vertical="center"/>
    </xf>
    <xf numFmtId="0" fontId="30" fillId="0" borderId="38" xfId="0" applyFont="1" applyBorder="1" applyAlignment="1">
      <alignment horizontal="center" vertical="center" wrapText="1"/>
    </xf>
    <xf numFmtId="2" fontId="63" fillId="0" borderId="38" xfId="0" applyNumberFormat="1" applyFont="1" applyBorder="1" applyAlignment="1">
      <alignment horizontal="center"/>
    </xf>
    <xf numFmtId="0" fontId="30" fillId="0" borderId="38" xfId="0" applyFont="1" applyBorder="1"/>
    <xf numFmtId="0" fontId="63" fillId="0" borderId="38" xfId="0" applyFont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59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63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right"/>
    </xf>
    <xf numFmtId="0" fontId="45" fillId="0" borderId="0" xfId="0" applyFont="1" applyAlignment="1">
      <alignment horizontal="left"/>
    </xf>
    <xf numFmtId="0" fontId="44" fillId="0" borderId="23" xfId="0" applyFont="1" applyBorder="1" applyAlignment="1">
      <alignment horizontal="right"/>
    </xf>
    <xf numFmtId="0" fontId="48" fillId="0" borderId="27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/>
    </xf>
    <xf numFmtId="0" fontId="48" fillId="0" borderId="37" xfId="0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0" fontId="44" fillId="0" borderId="25" xfId="0" applyFont="1" applyBorder="1" applyAlignment="1">
      <alignment horizontal="center"/>
    </xf>
    <xf numFmtId="0" fontId="51" fillId="0" borderId="0" xfId="0" applyFont="1" applyAlignment="1">
      <alignment horizontal="left"/>
    </xf>
    <xf numFmtId="0" fontId="48" fillId="0" borderId="0" xfId="0" applyFont="1" applyAlignment="1">
      <alignment horizontal="left" wrapText="1"/>
    </xf>
    <xf numFmtId="0" fontId="52" fillId="0" borderId="0" xfId="0" applyFont="1" applyAlignment="1">
      <alignment horizontal="left" wrapText="1"/>
    </xf>
    <xf numFmtId="0" fontId="51" fillId="0" borderId="23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8" fillId="0" borderId="37" xfId="0" applyFont="1" applyBorder="1"/>
    <xf numFmtId="0" fontId="44" fillId="0" borderId="25" xfId="3" applyFont="1" applyBorder="1" applyAlignment="1">
      <alignment horizontal="center"/>
    </xf>
    <xf numFmtId="0" fontId="45" fillId="0" borderId="0" xfId="3" applyFont="1" applyAlignment="1">
      <alignment horizontal="left"/>
    </xf>
    <xf numFmtId="0" fontId="44" fillId="0" borderId="0" xfId="4" applyFont="1"/>
    <xf numFmtId="0" fontId="44" fillId="0" borderId="0" xfId="3" applyFont="1" applyAlignment="1">
      <alignment horizontal="left" wrapText="1"/>
    </xf>
    <xf numFmtId="0" fontId="45" fillId="0" borderId="0" xfId="3" applyFont="1" applyAlignment="1">
      <alignment horizontal="center"/>
    </xf>
    <xf numFmtId="0" fontId="45" fillId="0" borderId="0" xfId="3" applyFont="1" applyAlignment="1">
      <alignment horizontal="center" wrapText="1"/>
    </xf>
    <xf numFmtId="0" fontId="48" fillId="0" borderId="37" xfId="3" applyFont="1" applyBorder="1" applyAlignment="1">
      <alignment horizontal="center" vertical="center" wrapText="1"/>
    </xf>
    <xf numFmtId="0" fontId="48" fillId="0" borderId="37" xfId="3" applyFont="1" applyBorder="1" applyAlignment="1">
      <alignment vertical="center" wrapText="1"/>
    </xf>
    <xf numFmtId="0" fontId="49" fillId="0" borderId="34" xfId="3" applyFont="1" applyBorder="1" applyAlignment="1">
      <alignment horizontal="center" vertical="center" wrapText="1"/>
    </xf>
    <xf numFmtId="0" fontId="49" fillId="0" borderId="35" xfId="3" applyFont="1" applyBorder="1" applyAlignment="1">
      <alignment horizontal="center" vertical="center" wrapText="1"/>
    </xf>
    <xf numFmtId="0" fontId="49" fillId="0" borderId="36" xfId="3" applyFont="1" applyBorder="1" applyAlignment="1">
      <alignment horizontal="center" vertical="center" wrapText="1"/>
    </xf>
    <xf numFmtId="0" fontId="48" fillId="0" borderId="37" xfId="3" applyFont="1" applyBorder="1" applyAlignment="1">
      <alignment horizontal="center" vertical="center"/>
    </xf>
    <xf numFmtId="0" fontId="48" fillId="0" borderId="27" xfId="3" applyFont="1" applyBorder="1" applyAlignment="1">
      <alignment horizontal="center" vertical="center" wrapText="1"/>
    </xf>
    <xf numFmtId="0" fontId="48" fillId="0" borderId="33" xfId="3" applyFont="1" applyBorder="1" applyAlignment="1">
      <alignment wrapText="1"/>
    </xf>
    <xf numFmtId="0" fontId="44" fillId="0" borderId="0" xfId="5" applyFont="1" applyAlignment="1">
      <alignment horizontal="center" vertical="top" wrapText="1"/>
    </xf>
    <xf numFmtId="0" fontId="44" fillId="0" borderId="0" xfId="5" applyFont="1" applyAlignment="1">
      <alignment horizontal="center" vertical="top"/>
    </xf>
    <xf numFmtId="0" fontId="48" fillId="0" borderId="0" xfId="3" applyFont="1" applyAlignment="1">
      <alignment horizontal="left"/>
    </xf>
    <xf numFmtId="0" fontId="44" fillId="0" borderId="23" xfId="5" applyFont="1" applyBorder="1" applyAlignment="1">
      <alignment horizontal="center"/>
    </xf>
    <xf numFmtId="0" fontId="51" fillId="0" borderId="6" xfId="0" applyFont="1" applyBorder="1" applyAlignment="1">
      <alignment horizontal="left" vertical="center" wrapText="1"/>
    </xf>
    <xf numFmtId="0" fontId="36" fillId="0" borderId="0" xfId="1" applyFont="1" applyAlignment="1" applyProtection="1">
      <alignment horizontal="center"/>
      <protection locked="0"/>
    </xf>
    <xf numFmtId="0" fontId="35" fillId="0" borderId="0" xfId="1" applyFont="1" applyAlignment="1" applyProtection="1">
      <alignment horizontal="left" wrapText="1"/>
      <protection locked="0"/>
    </xf>
    <xf numFmtId="0" fontId="37" fillId="0" borderId="23" xfId="1" applyFont="1" applyBorder="1" applyAlignment="1" applyProtection="1">
      <alignment horizontal="center"/>
      <protection locked="0"/>
    </xf>
    <xf numFmtId="0" fontId="38" fillId="0" borderId="0" xfId="1" applyFont="1" applyAlignment="1" applyProtection="1">
      <alignment horizontal="center"/>
      <protection locked="0"/>
    </xf>
    <xf numFmtId="0" fontId="35" fillId="0" borderId="23" xfId="1" applyFont="1" applyBorder="1" applyAlignment="1" applyProtection="1">
      <alignment horizontal="center"/>
      <protection locked="0"/>
    </xf>
    <xf numFmtId="0" fontId="35" fillId="0" borderId="34" xfId="1" applyFont="1" applyBorder="1" applyAlignment="1" applyProtection="1">
      <alignment horizontal="left" wrapText="1"/>
      <protection locked="0"/>
    </xf>
    <xf numFmtId="0" fontId="35" fillId="0" borderId="35" xfId="1" applyFont="1" applyBorder="1" applyAlignment="1" applyProtection="1">
      <alignment horizontal="left" wrapText="1"/>
      <protection locked="0"/>
    </xf>
    <xf numFmtId="0" fontId="35" fillId="0" borderId="36" xfId="1" applyFont="1" applyBorder="1" applyAlignment="1" applyProtection="1">
      <alignment horizontal="left" wrapText="1"/>
      <protection locked="0"/>
    </xf>
    <xf numFmtId="0" fontId="35" fillId="0" borderId="0" xfId="2" applyFont="1" applyAlignment="1" applyProtection="1">
      <alignment horizontal="right"/>
      <protection locked="0"/>
    </xf>
    <xf numFmtId="0" fontId="37" fillId="0" borderId="0" xfId="1" applyFont="1" applyAlignment="1" applyProtection="1">
      <alignment horizontal="center"/>
      <protection locked="0"/>
    </xf>
    <xf numFmtId="0" fontId="36" fillId="0" borderId="24" xfId="1" applyFont="1" applyBorder="1" applyAlignment="1" applyProtection="1">
      <alignment horizontal="center" vertical="center"/>
      <protection locked="0"/>
    </xf>
    <xf numFmtId="0" fontId="36" fillId="0" borderId="25" xfId="1" applyFont="1" applyBorder="1" applyAlignment="1" applyProtection="1">
      <alignment horizontal="center" vertical="center"/>
      <protection locked="0"/>
    </xf>
    <xf numFmtId="0" fontId="36" fillId="0" borderId="26" xfId="1" applyFont="1" applyBorder="1" applyAlignment="1" applyProtection="1">
      <alignment horizontal="center" vertical="center"/>
      <protection locked="0"/>
    </xf>
    <xf numFmtId="0" fontId="36" fillId="0" borderId="28" xfId="1" applyFont="1" applyBorder="1" applyAlignment="1" applyProtection="1">
      <alignment horizontal="center" vertical="center"/>
      <protection locked="0"/>
    </xf>
    <xf numFmtId="0" fontId="36" fillId="0" borderId="0" xfId="1" applyFont="1" applyAlignment="1" applyProtection="1">
      <alignment horizontal="center" vertical="center"/>
      <protection locked="0"/>
    </xf>
    <xf numFmtId="0" fontId="36" fillId="0" borderId="29" xfId="1" applyFont="1" applyBorder="1" applyAlignment="1" applyProtection="1">
      <alignment horizontal="center" vertical="center"/>
      <protection locked="0"/>
    </xf>
    <xf numFmtId="0" fontId="36" fillId="0" borderId="31" xfId="1" applyFont="1" applyBorder="1" applyAlignment="1" applyProtection="1">
      <alignment horizontal="center" vertical="center"/>
      <protection locked="0"/>
    </xf>
    <xf numFmtId="0" fontId="36" fillId="0" borderId="23" xfId="1" applyFont="1" applyBorder="1" applyAlignment="1" applyProtection="1">
      <alignment horizontal="center" vertical="center"/>
      <protection locked="0"/>
    </xf>
    <xf numFmtId="0" fontId="36" fillId="0" borderId="32" xfId="1" applyFont="1" applyBorder="1" applyAlignment="1" applyProtection="1">
      <alignment horizontal="center" vertical="center"/>
      <protection locked="0"/>
    </xf>
    <xf numFmtId="0" fontId="36" fillId="0" borderId="27" xfId="1" applyFont="1" applyBorder="1" applyAlignment="1" applyProtection="1">
      <alignment horizontal="center" vertical="center" wrapText="1"/>
      <protection locked="0"/>
    </xf>
    <xf numFmtId="0" fontId="36" fillId="0" borderId="30" xfId="1" applyFont="1" applyBorder="1" applyAlignment="1" applyProtection="1">
      <alignment horizontal="center" vertical="center" wrapText="1"/>
      <protection locked="0"/>
    </xf>
    <xf numFmtId="0" fontId="36" fillId="0" borderId="33" xfId="1" applyFont="1" applyBorder="1" applyAlignment="1" applyProtection="1">
      <alignment horizontal="center" vertical="center" wrapText="1"/>
      <protection locked="0"/>
    </xf>
    <xf numFmtId="0" fontId="36" fillId="0" borderId="24" xfId="1" applyFont="1" applyBorder="1" applyAlignment="1" applyProtection="1">
      <alignment horizontal="center" vertical="center" wrapText="1"/>
      <protection locked="0"/>
    </xf>
    <xf numFmtId="0" fontId="36" fillId="0" borderId="25" xfId="1" applyFont="1" applyBorder="1" applyAlignment="1" applyProtection="1">
      <alignment horizontal="center" vertical="center" wrapText="1"/>
      <protection locked="0"/>
    </xf>
    <xf numFmtId="0" fontId="36" fillId="0" borderId="31" xfId="1" applyFont="1" applyBorder="1" applyAlignment="1" applyProtection="1">
      <alignment horizontal="center" vertical="center" wrapText="1"/>
      <protection locked="0"/>
    </xf>
    <xf numFmtId="0" fontId="36" fillId="0" borderId="23" xfId="1" applyFont="1" applyBorder="1" applyAlignment="1" applyProtection="1">
      <alignment horizontal="center" vertical="center" wrapText="1"/>
      <protection locked="0"/>
    </xf>
    <xf numFmtId="0" fontId="36" fillId="0" borderId="28" xfId="1" applyFont="1" applyBorder="1" applyAlignment="1" applyProtection="1">
      <alignment horizontal="center" vertical="center" wrapText="1"/>
      <protection locked="0"/>
    </xf>
    <xf numFmtId="0" fontId="36" fillId="0" borderId="27" xfId="1" applyFont="1" applyBorder="1" applyAlignment="1" applyProtection="1">
      <alignment horizontal="center" vertical="center"/>
      <protection locked="0"/>
    </xf>
    <xf numFmtId="0" fontId="36" fillId="0" borderId="33" xfId="1" applyFont="1" applyBorder="1" applyAlignment="1" applyProtection="1">
      <alignment horizontal="center" vertical="center"/>
      <protection locked="0"/>
    </xf>
    <xf numFmtId="0" fontId="35" fillId="0" borderId="34" xfId="1" applyFont="1" applyBorder="1" applyAlignment="1" applyProtection="1">
      <alignment horizontal="left" vertical="top" wrapText="1"/>
      <protection locked="0"/>
    </xf>
    <xf numFmtId="0" fontId="35" fillId="0" borderId="35" xfId="1" applyFont="1" applyBorder="1" applyAlignment="1" applyProtection="1">
      <alignment horizontal="left" vertical="top" wrapText="1"/>
      <protection locked="0"/>
    </xf>
    <xf numFmtId="0" fontId="35" fillId="0" borderId="36" xfId="1" applyFont="1" applyBorder="1" applyAlignment="1" applyProtection="1">
      <alignment horizontal="left" vertical="top" wrapText="1"/>
      <protection locked="0"/>
    </xf>
    <xf numFmtId="2" fontId="35" fillId="0" borderId="27" xfId="1" applyNumberFormat="1" applyFont="1" applyBorder="1" applyAlignment="1">
      <alignment horizontal="center" vertical="center"/>
    </xf>
    <xf numFmtId="0" fontId="35" fillId="0" borderId="33" xfId="1" applyFont="1" applyBorder="1" applyAlignment="1">
      <alignment horizontal="center" vertical="center"/>
    </xf>
    <xf numFmtId="0" fontId="35" fillId="0" borderId="24" xfId="1" applyFont="1" applyBorder="1" applyAlignment="1" applyProtection="1">
      <alignment horizontal="left" wrapText="1"/>
      <protection locked="0"/>
    </xf>
    <xf numFmtId="0" fontId="35" fillId="0" borderId="25" xfId="1" applyFont="1" applyBorder="1" applyAlignment="1" applyProtection="1">
      <alignment horizontal="left"/>
      <protection locked="0"/>
    </xf>
    <xf numFmtId="0" fontId="35" fillId="0" borderId="26" xfId="1" applyFont="1" applyBorder="1" applyAlignment="1" applyProtection="1">
      <alignment horizontal="left"/>
      <protection locked="0"/>
    </xf>
    <xf numFmtId="0" fontId="35" fillId="0" borderId="31" xfId="1" applyFont="1" applyBorder="1" applyAlignment="1" applyProtection="1">
      <alignment horizontal="left"/>
      <protection locked="0"/>
    </xf>
    <xf numFmtId="0" fontId="35" fillId="0" borderId="23" xfId="1" applyFont="1" applyBorder="1" applyAlignment="1" applyProtection="1">
      <alignment horizontal="left"/>
      <protection locked="0"/>
    </xf>
    <xf numFmtId="0" fontId="35" fillId="0" borderId="32" xfId="1" applyFont="1" applyBorder="1" applyAlignment="1" applyProtection="1">
      <alignment horizontal="left"/>
      <protection locked="0"/>
    </xf>
    <xf numFmtId="0" fontId="35" fillId="0" borderId="27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31" xfId="1" applyFont="1" applyBorder="1" applyAlignment="1">
      <alignment horizontal="center" vertical="center"/>
    </xf>
    <xf numFmtId="0" fontId="35" fillId="0" borderId="0" xfId="1" applyFont="1" applyAlignment="1" applyProtection="1">
      <alignment horizontal="center"/>
      <protection locked="0"/>
    </xf>
    <xf numFmtId="0" fontId="13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0" borderId="0" xfId="0" applyNumberFormat="1" applyFont="1" applyBorder="1" applyAlignment="1">
      <alignment horizontal="right" vertical="center"/>
    </xf>
  </cellXfs>
  <cellStyles count="7">
    <cellStyle name="Įprastas" xfId="0" builtinId="0"/>
    <cellStyle name="Įprastas 2 2" xfId="4" xr:uid="{D957ED03-F2B1-47F8-BEB5-C7FE4DFDC2B0}"/>
    <cellStyle name="Įprastas 3" xfId="2" xr:uid="{D374998E-6EFF-4BFF-B5A8-EA656E2CE374}"/>
    <cellStyle name="Įprastas 4" xfId="6" xr:uid="{D834E7A5-AA3B-459E-9F77-BF48156E620D}"/>
    <cellStyle name="Įprastas 5" xfId="1" xr:uid="{0E4BFC54-0099-4EA6-BB66-7FFE36097029}"/>
    <cellStyle name="Normal_CF_ataskaitos_prie_mokejimo_tvarkos_040115" xfId="5" xr:uid="{09FC75ED-FFDE-47D8-8F69-5BF107B5085A}"/>
    <cellStyle name="Normal_Sheet1" xfId="3" xr:uid="{F8DC24FC-0C98-4DCC-A942-95FDD270A31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7A96-CCBC-4737-B4E6-19757CA33CAB}">
  <sheetPr>
    <pageSetUpPr fitToPage="1"/>
  </sheetPr>
  <dimension ref="A1:R377"/>
  <sheetViews>
    <sheetView topLeftCell="A155" workbookViewId="0">
      <selection activeCell="A372" sqref="A372:L372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244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44" t="s">
        <v>0</v>
      </c>
      <c r="J1" s="344"/>
      <c r="K1" s="344"/>
      <c r="L1" s="344"/>
      <c r="M1" s="3"/>
      <c r="N1" s="245"/>
      <c r="O1" s="245"/>
      <c r="P1" s="245"/>
      <c r="Q1" s="245"/>
    </row>
    <row r="2" spans="1:17" ht="22.5" customHeight="1">
      <c r="H2" s="4"/>
      <c r="I2" s="345" t="s">
        <v>1</v>
      </c>
      <c r="J2" s="345"/>
      <c r="K2" s="345"/>
      <c r="L2" s="345"/>
      <c r="M2" s="3"/>
      <c r="N2" s="245"/>
      <c r="O2" s="245"/>
      <c r="P2" s="245"/>
      <c r="Q2" s="6"/>
    </row>
    <row r="3" spans="1:17" ht="13.5" customHeight="1">
      <c r="H3" s="20"/>
      <c r="I3" s="245" t="s">
        <v>2</v>
      </c>
      <c r="J3" s="245"/>
      <c r="K3" s="2"/>
      <c r="L3" s="2"/>
      <c r="M3" s="3"/>
      <c r="N3" s="245"/>
      <c r="O3" s="245"/>
      <c r="P3" s="245"/>
      <c r="Q3" s="7"/>
    </row>
    <row r="4" spans="1:17" ht="6" customHeight="1">
      <c r="G4" s="8" t="s">
        <v>3</v>
      </c>
      <c r="H4" s="4"/>
      <c r="I4" s="5"/>
      <c r="J4" s="2"/>
      <c r="K4" s="2"/>
      <c r="L4" s="2"/>
      <c r="M4" s="3"/>
      <c r="N4" s="9"/>
      <c r="O4" s="9"/>
      <c r="P4" s="245"/>
      <c r="Q4" s="7"/>
    </row>
    <row r="5" spans="1:17" ht="5.25" customHeight="1">
      <c r="H5" s="10"/>
      <c r="I5" s="5"/>
      <c r="J5" s="2"/>
      <c r="K5" s="2"/>
      <c r="L5" s="2"/>
      <c r="M5" s="3"/>
      <c r="N5" s="245"/>
      <c r="O5" s="245"/>
      <c r="P5" s="245"/>
      <c r="Q5" s="7"/>
    </row>
    <row r="6" spans="1:17" ht="3.75" customHeight="1">
      <c r="H6" s="10"/>
      <c r="I6" s="5"/>
      <c r="J6" s="11"/>
      <c r="K6" s="2"/>
      <c r="L6" s="2"/>
      <c r="M6" s="3"/>
      <c r="N6" s="245"/>
      <c r="O6" s="245"/>
      <c r="P6" s="245"/>
    </row>
    <row r="7" spans="1:17" ht="6.75" customHeight="1">
      <c r="H7" s="10"/>
      <c r="I7" s="5"/>
      <c r="K7" s="245"/>
      <c r="L7" s="245"/>
      <c r="M7" s="3"/>
      <c r="N7" s="245"/>
      <c r="O7" s="245"/>
      <c r="P7" s="245"/>
      <c r="Q7" s="13"/>
    </row>
    <row r="8" spans="1:17" ht="33" customHeight="1">
      <c r="A8" s="346" t="s">
        <v>395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12"/>
      <c r="N8" s="12"/>
      <c r="O8" s="12"/>
      <c r="P8" s="12"/>
      <c r="Q8" s="12"/>
    </row>
    <row r="9" spans="1:17" ht="18" customHeight="1">
      <c r="F9" s="277"/>
      <c r="G9" s="12"/>
      <c r="H9" s="13"/>
      <c r="I9" s="13"/>
      <c r="J9" s="14"/>
      <c r="K9" s="14"/>
      <c r="L9" s="15"/>
      <c r="M9" s="3"/>
    </row>
    <row r="10" spans="1:17" ht="18.75" customHeight="1">
      <c r="A10" s="347" t="s">
        <v>4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"/>
    </row>
    <row r="11" spans="1:17" ht="7.5" customHeight="1">
      <c r="A11" s="348" t="s">
        <v>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"/>
    </row>
    <row r="12" spans="1:17" ht="14.25" customHeight="1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3"/>
    </row>
    <row r="13" spans="1:17" ht="16.5" customHeight="1">
      <c r="A13" s="281"/>
      <c r="B13" s="282"/>
      <c r="C13" s="282"/>
      <c r="D13" s="282"/>
      <c r="E13" s="282"/>
      <c r="F13" s="282"/>
      <c r="G13" s="341" t="s">
        <v>6</v>
      </c>
      <c r="H13" s="341"/>
      <c r="I13" s="341"/>
      <c r="J13" s="341"/>
      <c r="K13" s="341"/>
      <c r="L13" s="282"/>
      <c r="M13" s="3"/>
      <c r="P13" s="24" t="s">
        <v>7</v>
      </c>
    </row>
    <row r="14" spans="1:17" ht="15.75" customHeight="1">
      <c r="A14" s="342" t="s">
        <v>396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"/>
    </row>
    <row r="15" spans="1:17" ht="12" customHeight="1">
      <c r="F15" s="277"/>
      <c r="G15" s="340" t="s">
        <v>397</v>
      </c>
      <c r="H15" s="340"/>
      <c r="I15" s="340"/>
      <c r="J15" s="340"/>
      <c r="K15" s="340"/>
    </row>
    <row r="16" spans="1:17" ht="12" customHeight="1">
      <c r="F16" s="277"/>
      <c r="G16" s="343" t="s">
        <v>8</v>
      </c>
      <c r="H16" s="343"/>
      <c r="I16" s="343"/>
      <c r="J16" s="343"/>
      <c r="K16" s="343"/>
    </row>
    <row r="17" spans="1:13" ht="12" customHeight="1">
      <c r="B17" s="342" t="s">
        <v>9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.75" customHeight="1">
      <c r="F18" s="277"/>
    </row>
    <row r="19" spans="1:13" ht="11.25" customHeight="1">
      <c r="F19" s="277"/>
      <c r="G19" s="340" t="s">
        <v>398</v>
      </c>
      <c r="H19" s="340"/>
      <c r="I19" s="340"/>
      <c r="J19" s="340"/>
      <c r="K19" s="340"/>
    </row>
    <row r="20" spans="1:13" ht="11.25" customHeight="1">
      <c r="F20" s="277"/>
      <c r="G20" s="374" t="s">
        <v>10</v>
      </c>
      <c r="H20" s="374"/>
      <c r="I20" s="374"/>
      <c r="J20" s="374"/>
      <c r="K20" s="374"/>
    </row>
    <row r="21" spans="1:13">
      <c r="F21" s="277"/>
      <c r="G21" s="279"/>
      <c r="H21" s="279"/>
      <c r="I21" s="279"/>
      <c r="J21" s="279"/>
      <c r="K21" s="279"/>
    </row>
    <row r="22" spans="1:13" ht="12" customHeight="1">
      <c r="B22" s="5"/>
      <c r="C22" s="5"/>
      <c r="D22" s="5"/>
      <c r="E22" s="375"/>
      <c r="F22" s="375"/>
      <c r="G22" s="375"/>
      <c r="H22" s="375"/>
      <c r="I22" s="375"/>
      <c r="J22" s="375"/>
      <c r="K22" s="375"/>
      <c r="L22" s="5"/>
      <c r="M22" s="16"/>
    </row>
    <row r="23" spans="1:13" ht="12" customHeight="1">
      <c r="A23" s="376" t="s">
        <v>12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16"/>
    </row>
    <row r="24" spans="1:13" ht="11.25" customHeight="1">
      <c r="F24" s="24"/>
      <c r="J24" s="17"/>
      <c r="K24" s="15"/>
      <c r="L24" s="18" t="s">
        <v>13</v>
      </c>
      <c r="M24" s="16"/>
    </row>
    <row r="25" spans="1:13" ht="12" customHeight="1">
      <c r="F25" s="24"/>
      <c r="J25" s="19" t="s">
        <v>14</v>
      </c>
      <c r="K25" s="20"/>
      <c r="L25" s="23"/>
      <c r="M25" s="16"/>
    </row>
    <row r="26" spans="1:13" ht="12.75" customHeight="1">
      <c r="E26" s="279"/>
      <c r="F26" s="283"/>
      <c r="I26" s="21"/>
      <c r="J26" s="21"/>
      <c r="K26" s="22" t="s">
        <v>15</v>
      </c>
      <c r="L26" s="23"/>
      <c r="M26" s="16"/>
    </row>
    <row r="27" spans="1:13" ht="12" customHeight="1">
      <c r="A27" s="377"/>
      <c r="B27" s="377"/>
      <c r="C27" s="377"/>
      <c r="D27" s="377"/>
      <c r="E27" s="377"/>
      <c r="F27" s="377"/>
      <c r="G27" s="377"/>
      <c r="H27" s="377"/>
      <c r="I27" s="377"/>
      <c r="K27" s="22" t="s">
        <v>17</v>
      </c>
      <c r="L27" s="25" t="s">
        <v>18</v>
      </c>
      <c r="M27" s="16"/>
    </row>
    <row r="28" spans="1:13" ht="12.75" customHeight="1">
      <c r="A28" s="377" t="s">
        <v>7</v>
      </c>
      <c r="B28" s="377"/>
      <c r="C28" s="377"/>
      <c r="D28" s="377"/>
      <c r="E28" s="377"/>
      <c r="F28" s="377"/>
      <c r="G28" s="377"/>
      <c r="H28" s="377"/>
      <c r="I28" s="377"/>
      <c r="J28" s="278" t="s">
        <v>20</v>
      </c>
      <c r="K28" s="26"/>
      <c r="L28" s="23"/>
      <c r="M28" s="16"/>
    </row>
    <row r="29" spans="1:13" ht="13.5" customHeight="1">
      <c r="F29" s="24"/>
      <c r="G29" s="27" t="s">
        <v>22</v>
      </c>
      <c r="H29" s="97"/>
      <c r="I29" s="98"/>
      <c r="J29" s="28"/>
      <c r="K29" s="23"/>
      <c r="L29" s="23"/>
      <c r="M29" s="16"/>
    </row>
    <row r="30" spans="1:13" ht="14.25" customHeight="1">
      <c r="F30" s="24"/>
      <c r="G30" s="373" t="s">
        <v>24</v>
      </c>
      <c r="H30" s="373"/>
      <c r="I30" s="140"/>
      <c r="J30" s="141"/>
      <c r="K30" s="142"/>
      <c r="L30" s="142"/>
      <c r="M30" s="33"/>
    </row>
    <row r="31" spans="1:13" ht="24" customHeight="1">
      <c r="A31" s="29"/>
      <c r="B31" s="29"/>
      <c r="C31" s="29"/>
      <c r="D31" s="29"/>
      <c r="E31" s="29"/>
      <c r="F31" s="30"/>
      <c r="G31" s="243"/>
      <c r="I31" s="243"/>
      <c r="J31" s="243"/>
      <c r="K31" s="31"/>
      <c r="L31" s="32" t="s">
        <v>29</v>
      </c>
      <c r="M31" s="33"/>
    </row>
    <row r="32" spans="1:13" ht="46.5" customHeight="1">
      <c r="A32" s="354" t="s">
        <v>30</v>
      </c>
      <c r="B32" s="355"/>
      <c r="C32" s="355"/>
      <c r="D32" s="355"/>
      <c r="E32" s="355"/>
      <c r="F32" s="355"/>
      <c r="G32" s="358" t="s">
        <v>31</v>
      </c>
      <c r="H32" s="360" t="s">
        <v>32</v>
      </c>
      <c r="I32" s="362" t="s">
        <v>33</v>
      </c>
      <c r="J32" s="363"/>
      <c r="K32" s="364" t="s">
        <v>34</v>
      </c>
      <c r="L32" s="366" t="s">
        <v>35</v>
      </c>
    </row>
    <row r="33" spans="1:18" ht="11.25" customHeight="1">
      <c r="A33" s="356"/>
      <c r="B33" s="357"/>
      <c r="C33" s="357"/>
      <c r="D33" s="357"/>
      <c r="E33" s="357"/>
      <c r="F33" s="357"/>
      <c r="G33" s="359"/>
      <c r="H33" s="361"/>
      <c r="I33" s="34" t="s">
        <v>36</v>
      </c>
      <c r="J33" s="35" t="s">
        <v>37</v>
      </c>
      <c r="K33" s="365"/>
      <c r="L33" s="367"/>
    </row>
    <row r="34" spans="1:18" s="46" customFormat="1" ht="14.25" customHeight="1">
      <c r="A34" s="368" t="s">
        <v>21</v>
      </c>
      <c r="B34" s="369"/>
      <c r="C34" s="369"/>
      <c r="D34" s="369"/>
      <c r="E34" s="369"/>
      <c r="F34" s="370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</row>
    <row r="35" spans="1:18" ht="16.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1756560</v>
      </c>
      <c r="J35" s="109">
        <f>SUM(J36+J47+J67+J88+J95+J115+J141+J160+J170)</f>
        <v>1325660</v>
      </c>
      <c r="K35" s="110">
        <f>SUM(K36+K47+K67+K88+K95+K115+K141+K160+K170)</f>
        <v>1173797.18</v>
      </c>
      <c r="L35" s="109">
        <f>SUM(L36+L47+L67+L88+L95+L115+L141+L160+L170)</f>
        <v>1173797.18</v>
      </c>
      <c r="M35" s="5"/>
    </row>
    <row r="36" spans="1:18" ht="14.25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1622100</v>
      </c>
      <c r="J36" s="109">
        <f>SUM(J37+J43)</f>
        <v>1215400</v>
      </c>
      <c r="K36" s="122">
        <f>SUM(K37+K43)</f>
        <v>1078449.8600000001</v>
      </c>
      <c r="L36" s="114">
        <f>SUM(L37+L43)</f>
        <v>1078449.8600000001</v>
      </c>
      <c r="M36" s="5"/>
      <c r="Q36" s="5"/>
    </row>
    <row r="37" spans="1:18" ht="13.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1595300</v>
      </c>
      <c r="J37" s="109">
        <f>SUM(J38)</f>
        <v>1195300</v>
      </c>
      <c r="K37" s="110">
        <f>SUM(K38)</f>
        <v>1061836.3700000001</v>
      </c>
      <c r="L37" s="109">
        <f>SUM(L38)</f>
        <v>1061836.3700000001</v>
      </c>
      <c r="M37" s="5"/>
      <c r="Q37" s="53"/>
    </row>
    <row r="38" spans="1:18" ht="14.2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1595300</v>
      </c>
      <c r="J38" s="109">
        <f t="shared" ref="J38:L39" si="0">SUM(J39)</f>
        <v>1195300</v>
      </c>
      <c r="K38" s="109">
        <f t="shared" si="0"/>
        <v>1061836.3700000001</v>
      </c>
      <c r="L38" s="109">
        <f t="shared" si="0"/>
        <v>1061836.3700000001</v>
      </c>
      <c r="M38" s="5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1595300</v>
      </c>
      <c r="J39" s="110">
        <f t="shared" si="0"/>
        <v>1195300</v>
      </c>
      <c r="K39" s="110">
        <f t="shared" si="0"/>
        <v>1061836.3700000001</v>
      </c>
      <c r="L39" s="110">
        <f t="shared" si="0"/>
        <v>1061836.3700000001</v>
      </c>
      <c r="M39" s="5"/>
      <c r="Q39" s="53"/>
    </row>
    <row r="40" spans="1:18" ht="12.7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1595300</v>
      </c>
      <c r="J40" s="112">
        <v>1195300</v>
      </c>
      <c r="K40" s="112">
        <v>1061836.3700000001</v>
      </c>
      <c r="L40" s="112">
        <v>1061836.3700000001</v>
      </c>
      <c r="M40" s="5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13.5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 s="5"/>
      <c r="Q42" s="53"/>
    </row>
    <row r="43" spans="1:18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26800</v>
      </c>
      <c r="J43" s="109">
        <f t="shared" si="1"/>
        <v>20100</v>
      </c>
      <c r="K43" s="110">
        <f t="shared" si="1"/>
        <v>16613.490000000002</v>
      </c>
      <c r="L43" s="109">
        <f t="shared" si="1"/>
        <v>16613.490000000002</v>
      </c>
      <c r="Q43" s="5"/>
    </row>
    <row r="44" spans="1:18" ht="13.5" customHeight="1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26800</v>
      </c>
      <c r="J44" s="109">
        <f t="shared" si="1"/>
        <v>20100</v>
      </c>
      <c r="K44" s="109">
        <f t="shared" si="1"/>
        <v>16613.490000000002</v>
      </c>
      <c r="L44" s="109">
        <f t="shared" si="1"/>
        <v>16613.490000000002</v>
      </c>
      <c r="M44" s="5"/>
      <c r="Q44" s="53"/>
    </row>
    <row r="45" spans="1:18" ht="14.2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26800</v>
      </c>
      <c r="J45" s="109">
        <f t="shared" si="1"/>
        <v>20100</v>
      </c>
      <c r="K45" s="109">
        <f t="shared" si="1"/>
        <v>16613.490000000002</v>
      </c>
      <c r="L45" s="109">
        <f t="shared" si="1"/>
        <v>16613.490000000002</v>
      </c>
      <c r="M45" s="5"/>
      <c r="Q45" s="53"/>
    </row>
    <row r="46" spans="1:18" ht="26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26800</v>
      </c>
      <c r="J46" s="112">
        <v>20100</v>
      </c>
      <c r="K46" s="112">
        <v>16613.490000000002</v>
      </c>
      <c r="L46" s="112">
        <v>16613.490000000002</v>
      </c>
      <c r="M46" s="5"/>
    </row>
    <row r="47" spans="1:18" ht="27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87660</v>
      </c>
      <c r="J47" s="120">
        <f t="shared" si="2"/>
        <v>74460</v>
      </c>
      <c r="K47" s="118">
        <f t="shared" si="2"/>
        <v>59648.679999999993</v>
      </c>
      <c r="L47" s="118">
        <f t="shared" si="2"/>
        <v>59648.679999999993</v>
      </c>
      <c r="M47" s="5"/>
      <c r="Q47" s="5"/>
      <c r="R47" s="53"/>
    </row>
    <row r="48" spans="1:18" ht="15.75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87660</v>
      </c>
      <c r="J48" s="110">
        <f t="shared" si="2"/>
        <v>74460</v>
      </c>
      <c r="K48" s="109">
        <f t="shared" si="2"/>
        <v>59648.679999999993</v>
      </c>
      <c r="L48" s="110">
        <f t="shared" si="2"/>
        <v>59648.679999999993</v>
      </c>
      <c r="M48" s="5"/>
      <c r="Q48" s="53"/>
      <c r="R48" s="5"/>
    </row>
    <row r="49" spans="1:18" ht="24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87660</v>
      </c>
      <c r="J49" s="110">
        <f t="shared" si="2"/>
        <v>74460</v>
      </c>
      <c r="K49" s="114">
        <f t="shared" si="2"/>
        <v>59648.679999999993</v>
      </c>
      <c r="L49" s="114">
        <f t="shared" si="2"/>
        <v>59648.679999999993</v>
      </c>
      <c r="M49" s="5"/>
      <c r="Q49" s="53"/>
      <c r="R49" s="5"/>
    </row>
    <row r="50" spans="1:18" ht="15.75" hidden="1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87660</v>
      </c>
      <c r="J50" s="115">
        <f>SUM(J51:J66)</f>
        <v>74460</v>
      </c>
      <c r="K50" s="116">
        <f>SUM(K51:K66)</f>
        <v>59648.679999999993</v>
      </c>
      <c r="L50" s="116">
        <f>SUM(L51:L66)</f>
        <v>59648.679999999993</v>
      </c>
      <c r="M50" s="5"/>
      <c r="Q50" s="53"/>
      <c r="R50" s="5"/>
    </row>
    <row r="51" spans="1:18" ht="26.25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26.2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400</v>
      </c>
      <c r="J52" s="112">
        <v>100</v>
      </c>
      <c r="K52" s="112">
        <v>86.2</v>
      </c>
      <c r="L52" s="112">
        <v>86.2</v>
      </c>
      <c r="M52" s="5"/>
      <c r="Q52" s="53"/>
      <c r="R52" s="5"/>
    </row>
    <row r="53" spans="1:18" ht="27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1900</v>
      </c>
      <c r="J53" s="112">
        <v>1400</v>
      </c>
      <c r="K53" s="112">
        <v>1347.95</v>
      </c>
      <c r="L53" s="112">
        <v>1347.95</v>
      </c>
      <c r="M53" s="5"/>
      <c r="Q53" s="53"/>
      <c r="R53" s="5"/>
    </row>
    <row r="54" spans="1:18" ht="26.25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12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8000</v>
      </c>
      <c r="J55" s="112">
        <v>8000</v>
      </c>
      <c r="K55" s="112">
        <v>8000</v>
      </c>
      <c r="L55" s="112">
        <v>8000</v>
      </c>
      <c r="M55" s="5"/>
      <c r="Q55" s="53"/>
      <c r="R55" s="5"/>
    </row>
    <row r="56" spans="1:18" ht="15.75" hidden="1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1500</v>
      </c>
      <c r="J56" s="112">
        <v>1100</v>
      </c>
      <c r="K56" s="112">
        <v>991.79</v>
      </c>
      <c r="L56" s="112">
        <v>991.79</v>
      </c>
      <c r="M56" s="5"/>
      <c r="Q56" s="53"/>
      <c r="R56" s="5"/>
    </row>
    <row r="57" spans="1:18" ht="25.5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27.75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1600</v>
      </c>
      <c r="J58" s="113">
        <v>900</v>
      </c>
      <c r="K58" s="113">
        <v>0</v>
      </c>
      <c r="L58" s="113">
        <v>0</v>
      </c>
      <c r="M58" s="5"/>
      <c r="Q58" s="53"/>
      <c r="R58" s="5"/>
    </row>
    <row r="59" spans="1:18" ht="15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1860</v>
      </c>
      <c r="J59" s="112">
        <v>1860</v>
      </c>
      <c r="K59" s="112">
        <v>803.12</v>
      </c>
      <c r="L59" s="112">
        <v>803.12</v>
      </c>
      <c r="M59" s="5"/>
      <c r="Q59" s="53"/>
      <c r="R59" s="5"/>
    </row>
    <row r="60" spans="1:18" ht="27.7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4150</v>
      </c>
      <c r="J60" s="112">
        <v>3050</v>
      </c>
      <c r="K60" s="112">
        <v>1502.66</v>
      </c>
      <c r="L60" s="112">
        <v>1502.66</v>
      </c>
      <c r="M60" s="5"/>
      <c r="Q60" s="53"/>
      <c r="R60" s="5"/>
    </row>
    <row r="61" spans="1:18" ht="14.25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27.7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24900</v>
      </c>
      <c r="J62" s="112">
        <v>24900</v>
      </c>
      <c r="K62" s="112">
        <v>21723.27</v>
      </c>
      <c r="L62" s="112">
        <v>21723.27</v>
      </c>
      <c r="M62" s="5"/>
      <c r="Q62" s="53"/>
      <c r="R62" s="5"/>
    </row>
    <row r="63" spans="1:18" ht="12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4600</v>
      </c>
      <c r="J63" s="112">
        <v>3800</v>
      </c>
      <c r="K63" s="112">
        <v>2721.11</v>
      </c>
      <c r="L63" s="112">
        <v>2721.11</v>
      </c>
      <c r="M63" s="5"/>
      <c r="Q63" s="53"/>
      <c r="R63" s="5"/>
    </row>
    <row r="64" spans="1:18" ht="12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500</v>
      </c>
      <c r="J64" s="112">
        <v>400</v>
      </c>
      <c r="K64" s="112">
        <v>31.17</v>
      </c>
      <c r="L64" s="112">
        <v>31.17</v>
      </c>
      <c r="M64" s="5"/>
      <c r="Q64" s="53"/>
      <c r="R64" s="5"/>
    </row>
    <row r="65" spans="1:18" ht="15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  <c r="Q65" s="53"/>
      <c r="R65" s="5"/>
    </row>
    <row r="66" spans="1:18" ht="14.25" hidden="1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38250</v>
      </c>
      <c r="J66" s="112">
        <v>28950</v>
      </c>
      <c r="K66" s="112">
        <v>22441.41</v>
      </c>
      <c r="L66" s="112">
        <v>22441.41</v>
      </c>
      <c r="M66" s="5"/>
    </row>
    <row r="67" spans="1:18" ht="13.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  <c r="Q67" s="5"/>
      <c r="R67" s="53"/>
    </row>
    <row r="68" spans="1:18" ht="1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3"/>
      <c r="R68" s="5"/>
    </row>
    <row r="69" spans="1:18" ht="13.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 s="5"/>
      <c r="Q69" s="53"/>
      <c r="R69" s="5"/>
    </row>
    <row r="70" spans="1:18" s="66" customFormat="1" ht="25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Q70" s="53"/>
      <c r="R70" s="5"/>
    </row>
    <row r="71" spans="1:18" ht="19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M71" s="5"/>
      <c r="Q71" s="53"/>
      <c r="R71" s="5"/>
    </row>
    <row r="72" spans="1:18" ht="16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29.2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ht="27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 s="5"/>
      <c r="Q74" s="53"/>
      <c r="R74" s="5"/>
    </row>
    <row r="75" spans="1:18" s="66" customFormat="1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Q75" s="53"/>
      <c r="R75" s="5"/>
    </row>
    <row r="76" spans="1:18" ht="16.5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M76" s="5"/>
      <c r="Q76" s="53"/>
      <c r="R76" s="5"/>
    </row>
    <row r="77" spans="1:18" ht="1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27.7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26.2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  <c r="Q79" s="53"/>
      <c r="R79" s="5"/>
    </row>
    <row r="80" spans="1:18" ht="1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  <c r="Q80" s="53"/>
      <c r="R80" s="5"/>
    </row>
    <row r="81" spans="1:18" ht="16.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  <c r="Q81" s="53"/>
      <c r="R81" s="5"/>
    </row>
    <row r="82" spans="1:18" ht="17.2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  <c r="Q82" s="53"/>
      <c r="R82" s="5"/>
    </row>
    <row r="83" spans="1:18" ht="12.7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</row>
    <row r="84" spans="1:18" ht="12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5.75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8" ht="13.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8" ht="16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8" ht="15.7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7.2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8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 s="5"/>
    </row>
    <row r="91" spans="1:18" ht="14.25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 s="5"/>
    </row>
    <row r="92" spans="1:18" ht="13.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 s="5"/>
    </row>
    <row r="93" spans="1:18" ht="12.7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</row>
    <row r="94" spans="1:18" ht="12.75" hidden="1" customHeight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t="12.75" hidden="1" customHeight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t="12.75" hidden="1" customHeight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t="12.75" hidden="1" customHeight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  <c r="M98" s="5"/>
    </row>
    <row r="99" spans="1:13" ht="15.7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2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15.75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1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25.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8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27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30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26.25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7.7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25.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30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18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6.5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4.2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 s="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  <c r="M116" s="5"/>
    </row>
    <row r="117" spans="1:13" ht="12.7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</row>
    <row r="118" spans="1:13" ht="13.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  <c r="M118" s="5"/>
    </row>
    <row r="119" spans="1:13" ht="12.7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</row>
    <row r="120" spans="1:13" ht="25.5" hidden="1" customHeight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  <c r="M120" s="5"/>
    </row>
    <row r="121" spans="1:13" ht="14.2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25.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6.2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5.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6.2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7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5.5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7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.75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7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9.25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5.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7.7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28.5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 s="5"/>
    </row>
    <row r="141" spans="1:13" ht="12.75" hidden="1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46800</v>
      </c>
      <c r="J141" s="132">
        <f>SUM(J142+J147+J155)</f>
        <v>35800</v>
      </c>
      <c r="K141" s="110">
        <f>SUM(K142+K147+K155)</f>
        <v>35698.639999999999</v>
      </c>
      <c r="L141" s="109">
        <f>SUM(L142+L147+L155)</f>
        <v>35698.639999999999</v>
      </c>
    </row>
    <row r="142" spans="1:13" ht="24" hidden="1" customHeight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  <c r="M142" s="5"/>
    </row>
    <row r="143" spans="1:13" ht="28.5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6.2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4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5.5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3.2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26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7.7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 s="5"/>
    </row>
    <row r="152" spans="1:13" ht="24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 s="5"/>
    </row>
    <row r="153" spans="1:13" ht="27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 s="5"/>
    </row>
    <row r="154" spans="1:13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</row>
    <row r="155" spans="1:13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46800</v>
      </c>
      <c r="J155" s="132">
        <f t="shared" si="15"/>
        <v>35800</v>
      </c>
      <c r="K155" s="110">
        <f t="shared" si="15"/>
        <v>35698.639999999999</v>
      </c>
      <c r="L155" s="109">
        <f t="shared" si="15"/>
        <v>35698.639999999999</v>
      </c>
    </row>
    <row r="156" spans="1:13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46800</v>
      </c>
      <c r="J156" s="125">
        <f t="shared" si="15"/>
        <v>35800</v>
      </c>
      <c r="K156" s="116">
        <f t="shared" si="15"/>
        <v>35698.639999999999</v>
      </c>
      <c r="L156" s="115">
        <f t="shared" si="15"/>
        <v>35698.639999999999</v>
      </c>
    </row>
    <row r="157" spans="1:13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46800</v>
      </c>
      <c r="J157" s="132">
        <f>SUM(J158:J159)</f>
        <v>35800</v>
      </c>
      <c r="K157" s="110">
        <f>SUM(K158:K159)</f>
        <v>35698.639999999999</v>
      </c>
      <c r="L157" s="109">
        <f>SUM(L158:L159)</f>
        <v>35698.639999999999</v>
      </c>
    </row>
    <row r="158" spans="1:13" ht="25.5" hidden="1" customHeight="1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46800</v>
      </c>
      <c r="J158" s="127">
        <v>35800</v>
      </c>
      <c r="K158" s="127">
        <v>35698.639999999999</v>
      </c>
      <c r="L158" s="127">
        <v>35698.639999999999</v>
      </c>
      <c r="M158" s="5"/>
    </row>
    <row r="159" spans="1:13" ht="24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1.75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27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 s="5"/>
    </row>
    <row r="162" spans="1:13" ht="23.25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 s="5"/>
    </row>
    <row r="164" spans="1:13" ht="27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 s="5"/>
    </row>
    <row r="165" spans="1:13" ht="12.75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</row>
    <row r="166" spans="1:13" ht="23.25" hidden="1" customHeight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  <c r="M166" s="5"/>
    </row>
    <row r="167" spans="1:13" ht="12.7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</row>
    <row r="168" spans="1:13" ht="12.75" hidden="1" customHeight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</row>
    <row r="169" spans="1:13" ht="39.75" hidden="1" customHeight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  <c r="M169" s="5"/>
    </row>
    <row r="170" spans="1:13" s="72" customFormat="1" ht="39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</row>
    <row r="171" spans="1:13" ht="42.75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  <c r="M171" s="5"/>
    </row>
    <row r="172" spans="1:13" ht="38.2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41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44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40.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53.2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1.7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54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39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43.5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54.7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54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76.5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34.5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3650</v>
      </c>
      <c r="J186" s="132">
        <f>SUM(J187+J240+J305)</f>
        <v>3650</v>
      </c>
      <c r="K186" s="110">
        <f>SUM(K187+K240+K305)</f>
        <v>3457.2</v>
      </c>
      <c r="L186" s="109">
        <f>SUM(L187+L240+L305)</f>
        <v>3457.2</v>
      </c>
      <c r="M186" s="5"/>
    </row>
    <row r="187" spans="1:13" ht="30.75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3650</v>
      </c>
      <c r="J187" s="118">
        <f>SUM(J188+J211+J218+J230+J234)</f>
        <v>3650</v>
      </c>
      <c r="K187" s="118">
        <f>SUM(K188+K211+K218+K230+K234)</f>
        <v>3457.2</v>
      </c>
      <c r="L187" s="118">
        <f>SUM(L188+L211+L218+L230+L234)</f>
        <v>3457.2</v>
      </c>
      <c r="M187" s="5"/>
    </row>
    <row r="188" spans="1:13" ht="33" hidden="1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3650</v>
      </c>
      <c r="J188" s="132">
        <f>SUM(J189+J192+J197+J203+J208)</f>
        <v>3650</v>
      </c>
      <c r="K188" s="110">
        <f>SUM(K189+K192+K197+K203+K208)</f>
        <v>3457.2</v>
      </c>
      <c r="L188" s="109">
        <f>SUM(L189+L192+L197+L203+L208)</f>
        <v>3457.2</v>
      </c>
      <c r="M188" s="5"/>
    </row>
    <row r="189" spans="1:13" ht="24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31.5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27.7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7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6.25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7.7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3.2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9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7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5.5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27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7.75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4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25.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31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25.5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6.25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3650</v>
      </c>
      <c r="J208" s="132">
        <f t="shared" si="19"/>
        <v>3650</v>
      </c>
      <c r="K208" s="110">
        <f t="shared" si="19"/>
        <v>3457.2</v>
      </c>
      <c r="L208" s="109">
        <f t="shared" si="19"/>
        <v>3457.2</v>
      </c>
      <c r="M208" s="5"/>
    </row>
    <row r="209" spans="1:16" ht="27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3650</v>
      </c>
      <c r="J209" s="110">
        <f t="shared" si="19"/>
        <v>3650</v>
      </c>
      <c r="K209" s="110">
        <f t="shared" si="19"/>
        <v>3457.2</v>
      </c>
      <c r="L209" s="110">
        <f t="shared" si="19"/>
        <v>3457.2</v>
      </c>
      <c r="M209" s="5"/>
    </row>
    <row r="210" spans="1:16" ht="26.25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3650</v>
      </c>
      <c r="J210" s="113">
        <v>3650</v>
      </c>
      <c r="K210" s="113">
        <v>3457.2</v>
      </c>
      <c r="L210" s="113">
        <v>3457.2</v>
      </c>
      <c r="M210" s="5"/>
    </row>
    <row r="211" spans="1:16" ht="25.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26.2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41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26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7.7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29.25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27.7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5"/>
    </row>
    <row r="219" spans="1:16" ht="30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1">I220</f>
        <v>0</v>
      </c>
      <c r="J219" s="119">
        <f t="shared" si="21"/>
        <v>0</v>
      </c>
      <c r="K219" s="120">
        <f t="shared" si="21"/>
        <v>0</v>
      </c>
      <c r="L219" s="118">
        <f t="shared" si="21"/>
        <v>0</v>
      </c>
      <c r="M219" s="5"/>
    </row>
    <row r="220" spans="1:16" ht="27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1"/>
        <v>0</v>
      </c>
      <c r="J220" s="132">
        <f t="shared" si="21"/>
        <v>0</v>
      </c>
      <c r="K220" s="110">
        <f t="shared" si="21"/>
        <v>0</v>
      </c>
      <c r="L220" s="109">
        <f t="shared" si="21"/>
        <v>0</v>
      </c>
      <c r="M220" s="5"/>
    </row>
    <row r="221" spans="1:16" ht="30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5"/>
    </row>
    <row r="222" spans="1:16" ht="27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92">
        <f t="shared" ref="M222:P222" si="22">SUM(M223:M228)</f>
        <v>0</v>
      </c>
      <c r="N222" s="92">
        <f t="shared" si="22"/>
        <v>0</v>
      </c>
      <c r="O222" s="92">
        <f t="shared" si="22"/>
        <v>0</v>
      </c>
      <c r="P222" s="92">
        <f t="shared" si="22"/>
        <v>0</v>
      </c>
    </row>
    <row r="223" spans="1:16" ht="24.75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L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5"/>
    </row>
    <row r="224" spans="1:16" ht="26.2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7.7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9.2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5.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7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 s="5"/>
    </row>
    <row r="231" spans="1:13" ht="27.75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 s="5"/>
    </row>
    <row r="232" spans="1:13" ht="27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 s="5"/>
    </row>
    <row r="233" spans="1:13" ht="26.25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30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 s="5"/>
    </row>
    <row r="235" spans="1:13" ht="27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 s="5"/>
    </row>
    <row r="236" spans="1:13" ht="31.5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25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8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41.2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26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30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27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5.5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4.7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5.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9.2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5.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7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7.75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27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5.5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6.2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29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30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27.75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26.2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 s="5"/>
    </row>
    <row r="259" spans="1:13" ht="27.7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 s="5"/>
    </row>
    <row r="261" spans="1:13" ht="27.7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 s="5"/>
    </row>
    <row r="262" spans="1:13" ht="12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</row>
    <row r="263" spans="1:13" ht="29.25" hidden="1" customHeight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  <c r="M263" s="5"/>
    </row>
    <row r="264" spans="1:13" ht="12.7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</row>
    <row r="265" spans="1:13" ht="12.75" hidden="1" customHeight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t="12.75" hidden="1" customHeight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t="24" hidden="1" customHeight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  <c r="M267" s="5"/>
    </row>
    <row r="268" spans="1:13" ht="27.75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 s="5"/>
    </row>
    <row r="269" spans="1:13" ht="12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</row>
    <row r="270" spans="1:13" ht="27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  <c r="M270" s="5"/>
    </row>
    <row r="271" spans="1:13" ht="24.75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 s="5"/>
    </row>
    <row r="272" spans="1:13" ht="38.2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 s="5"/>
    </row>
    <row r="273" spans="1:13" ht="12.7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</row>
    <row r="274" spans="1:13" ht="12.75" hidden="1" customHeight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t="12.75" hidden="1" customHeight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t="24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  <c r="M276" s="5"/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32.25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27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7.75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7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5.5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32.2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25.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30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 s="5"/>
    </row>
    <row r="288" spans="1:13" ht="31.5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25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7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 s="5"/>
    </row>
    <row r="291" spans="1:13" ht="12.75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</row>
    <row r="292" spans="1:13" ht="30.7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  <c r="M292" s="5"/>
    </row>
    <row r="293" spans="1:13" ht="27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8.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6.2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30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 s="5"/>
    </row>
    <row r="299" spans="1:13" ht="24.75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 s="5"/>
    </row>
    <row r="300" spans="1:13" ht="29.2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26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7.7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25.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30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40.5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29.2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7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28.5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31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25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29.2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8.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4.7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22.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t="12.7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</row>
    <row r="316" spans="1:13" ht="26.25" hidden="1" customHeight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  <c r="M316" s="5"/>
    </row>
    <row r="317" spans="1:13" ht="25.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4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7.75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 s="5"/>
    </row>
    <row r="320" spans="1:13" ht="24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3" ht="27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 s="5"/>
    </row>
    <row r="322" spans="1:13" ht="26.25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 s="5"/>
    </row>
    <row r="323" spans="1:13" ht="12.7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</row>
    <row r="324" spans="1:13" ht="31.5" hidden="1" customHeight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  <c r="M324" s="5"/>
    </row>
    <row r="325" spans="1:13" ht="12.7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</row>
    <row r="326" spans="1:13" ht="30.75" hidden="1" customHeight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  <c r="M326" s="5"/>
    </row>
    <row r="327" spans="1:13" ht="26.2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3" ht="30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 s="5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 s="5"/>
    </row>
    <row r="332" spans="1:13" ht="25.5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 s="5"/>
    </row>
    <row r="333" spans="1:13" ht="22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3" ht="27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5"/>
    </row>
    <row r="336" spans="1:13" ht="27.75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6" ht="38.2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 s="5"/>
    </row>
    <row r="338" spans="1:16" ht="30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 s="5"/>
    </row>
    <row r="339" spans="1:16" ht="12.75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 s="96">
        <f t="shared" ref="M339:P339" si="32">SUM(M340:M340)</f>
        <v>0</v>
      </c>
      <c r="N339" s="96">
        <f t="shared" si="32"/>
        <v>0</v>
      </c>
      <c r="O339" s="96">
        <f t="shared" si="32"/>
        <v>0</v>
      </c>
      <c r="P339" s="96">
        <f t="shared" si="32"/>
        <v>0</v>
      </c>
    </row>
    <row r="340" spans="1:16" ht="27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L340" si="33">SUM(I341:I341)</f>
        <v>0</v>
      </c>
      <c r="J340" s="109">
        <f t="shared" si="33"/>
        <v>0</v>
      </c>
      <c r="K340" s="109">
        <f t="shared" si="33"/>
        <v>0</v>
      </c>
      <c r="L340" s="109">
        <f t="shared" si="33"/>
        <v>0</v>
      </c>
      <c r="M340" s="5"/>
    </row>
    <row r="341" spans="1:16" ht="12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</row>
    <row r="342" spans="1:16" ht="12.75" hidden="1" customHeight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t="12.75" hidden="1" customHeight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t="12.75" hidden="1" customHeight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t="12.75" hidden="1" customHeight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t="12.75" hidden="1" customHeight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t="12.75" hidden="1" customHeight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t="12.75" hidden="1" customHeight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t="12.75" hidden="1" customHeight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12.75" hidden="1" customHeight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23.25" hidden="1" customHeight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  <c r="M351" s="5"/>
    </row>
    <row r="352" spans="1:16" ht="27.7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 s="5"/>
    </row>
    <row r="353" spans="1:13" ht="28.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27.7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 s="5"/>
    </row>
    <row r="355" spans="1:13" ht="12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</row>
    <row r="356" spans="1:13" ht="12.75" hidden="1" customHeight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t="30.75" hidden="1" customHeight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  <c r="M357" s="5"/>
    </row>
    <row r="358" spans="1:13" ht="12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</row>
    <row r="359" spans="1:13" ht="12.75" hidden="1" customHeight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t="12.75" hidden="1" customHeight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4">I361</f>
        <v>0</v>
      </c>
      <c r="J360" s="132">
        <f t="shared" si="34"/>
        <v>0</v>
      </c>
      <c r="K360" s="110">
        <f t="shared" si="34"/>
        <v>0</v>
      </c>
      <c r="L360" s="110">
        <f t="shared" si="34"/>
        <v>0</v>
      </c>
    </row>
    <row r="361" spans="1:13" ht="12.75" hidden="1" customHeight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4"/>
        <v>0</v>
      </c>
      <c r="J361" s="119">
        <f t="shared" si="34"/>
        <v>0</v>
      </c>
      <c r="K361" s="120">
        <f t="shared" si="34"/>
        <v>0</v>
      </c>
      <c r="L361" s="120">
        <f t="shared" si="34"/>
        <v>0</v>
      </c>
    </row>
    <row r="362" spans="1:13" ht="30.75" hidden="1" customHeight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  <c r="M362" s="5"/>
    </row>
    <row r="363" spans="1:13" ht="25.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5">I364</f>
        <v>0</v>
      </c>
      <c r="J363" s="132">
        <f t="shared" si="35"/>
        <v>0</v>
      </c>
      <c r="K363" s="110">
        <f t="shared" si="35"/>
        <v>0</v>
      </c>
      <c r="L363" s="110">
        <f t="shared" si="35"/>
        <v>0</v>
      </c>
      <c r="M363" s="5"/>
    </row>
    <row r="364" spans="1:13" ht="24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5"/>
        <v>0</v>
      </c>
      <c r="J364" s="132">
        <f t="shared" si="35"/>
        <v>0</v>
      </c>
      <c r="K364" s="110">
        <f t="shared" si="35"/>
        <v>0</v>
      </c>
      <c r="L364" s="110">
        <f t="shared" si="35"/>
        <v>0</v>
      </c>
      <c r="M364" s="5"/>
    </row>
    <row r="365" spans="1:13" ht="28.5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 s="5"/>
    </row>
    <row r="367" spans="1:13" ht="27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 s="5"/>
    </row>
    <row r="368" spans="1:13" ht="30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 s="5"/>
    </row>
    <row r="369" spans="1:13" ht="39.75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 s="5"/>
    </row>
    <row r="370" spans="1:13" ht="18.7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1760210</v>
      </c>
      <c r="J370" s="139">
        <f>SUM(J35+J186)</f>
        <v>1329310</v>
      </c>
      <c r="K370" s="139">
        <f>SUM(K35+K186)</f>
        <v>1177254.3799999999</v>
      </c>
      <c r="L370" s="139">
        <f>SUM(L35+L186)</f>
        <v>1177254.3799999999</v>
      </c>
    </row>
    <row r="371" spans="1:13" ht="23.25" customHeight="1">
      <c r="F371" s="277"/>
      <c r="G371" s="46"/>
      <c r="H371" s="45"/>
      <c r="I371" s="103"/>
      <c r="J371" s="248"/>
      <c r="K371" s="248"/>
      <c r="L371" s="248"/>
    </row>
    <row r="372" spans="1:13" ht="19.5" customHeight="1">
      <c r="A372" s="371" t="s">
        <v>405</v>
      </c>
      <c r="B372" s="371"/>
      <c r="C372" s="371"/>
      <c r="D372" s="371"/>
      <c r="E372" s="371"/>
      <c r="F372" s="371"/>
      <c r="G372" s="371"/>
      <c r="H372" s="280"/>
      <c r="I372" s="104"/>
      <c r="J372" s="270"/>
      <c r="K372" s="372" t="s">
        <v>404</v>
      </c>
      <c r="L372" s="372"/>
    </row>
    <row r="373" spans="1:13" ht="12.75" customHeight="1">
      <c r="I373" s="106"/>
      <c r="K373" s="106"/>
      <c r="L373" s="106"/>
    </row>
    <row r="374" spans="1:13" ht="15.75" customHeight="1">
      <c r="A374" s="350" t="s">
        <v>230</v>
      </c>
      <c r="B374" s="350"/>
      <c r="C374" s="350"/>
      <c r="D374" s="350"/>
      <c r="E374" s="350"/>
      <c r="F374" s="350"/>
      <c r="G374" s="350"/>
      <c r="I374" s="106"/>
      <c r="J374" s="271"/>
      <c r="K374" s="340" t="s">
        <v>231</v>
      </c>
      <c r="L374" s="340"/>
    </row>
    <row r="375" spans="1:13" ht="33.75" customHeight="1">
      <c r="D375" s="351" t="s">
        <v>232</v>
      </c>
      <c r="E375" s="352"/>
      <c r="F375" s="352"/>
      <c r="G375" s="352"/>
      <c r="H375" s="107"/>
      <c r="I375" s="108" t="s">
        <v>228</v>
      </c>
      <c r="K375" s="353" t="s">
        <v>229</v>
      </c>
      <c r="L375" s="353"/>
    </row>
    <row r="376" spans="1:13" ht="11.25" customHeight="1">
      <c r="A376" s="276" t="s">
        <v>279</v>
      </c>
      <c r="B376" s="276"/>
      <c r="C376" s="276"/>
      <c r="D376" s="276"/>
      <c r="E376" s="276"/>
    </row>
    <row r="377" spans="1:13" ht="8.25" customHeight="1">
      <c r="H377" s="24" t="s">
        <v>391</v>
      </c>
    </row>
  </sheetData>
  <mergeCells count="30">
    <mergeCell ref="G30:H30"/>
    <mergeCell ref="G19:K19"/>
    <mergeCell ref="B17:L17"/>
    <mergeCell ref="G20:K20"/>
    <mergeCell ref="E22:K22"/>
    <mergeCell ref="A23:L23"/>
    <mergeCell ref="A28:I28"/>
    <mergeCell ref="A27:I27"/>
    <mergeCell ref="A374:G374"/>
    <mergeCell ref="D375:G375"/>
    <mergeCell ref="K375:L375"/>
    <mergeCell ref="K374:L374"/>
    <mergeCell ref="A32:F33"/>
    <mergeCell ref="G32:G33"/>
    <mergeCell ref="H32:H33"/>
    <mergeCell ref="I32:J32"/>
    <mergeCell ref="K32:K33"/>
    <mergeCell ref="L32:L33"/>
    <mergeCell ref="A34:F34"/>
    <mergeCell ref="A372:G372"/>
    <mergeCell ref="K372:L372"/>
    <mergeCell ref="G15:K15"/>
    <mergeCell ref="G13:K13"/>
    <mergeCell ref="A14:L14"/>
    <mergeCell ref="G16:K16"/>
    <mergeCell ref="I1:L1"/>
    <mergeCell ref="I2:L2"/>
    <mergeCell ref="A8:L8"/>
    <mergeCell ref="A10:L10"/>
    <mergeCell ref="A11:L11"/>
  </mergeCells>
  <pageMargins left="0.25" right="0.25" top="0.75" bottom="0.75" header="0.3" footer="0.3"/>
  <pageSetup paperSize="9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21A4-A3B1-4B68-9E21-6CCC7C6E87C1}">
  <sheetPr>
    <pageSetUpPr fitToPage="1"/>
  </sheetPr>
  <dimension ref="A2:I30"/>
  <sheetViews>
    <sheetView topLeftCell="A4" workbookViewId="0">
      <selection activeCell="N31" sqref="N31"/>
    </sheetView>
  </sheetViews>
  <sheetFormatPr defaultRowHeight="15"/>
  <cols>
    <col min="1" max="1" width="6.42578125" style="249" customWidth="1"/>
    <col min="2" max="2" width="13.7109375" style="249" customWidth="1"/>
    <col min="3" max="3" width="11.5703125" style="249" customWidth="1"/>
    <col min="4" max="4" width="9.140625" style="249"/>
    <col min="5" max="5" width="7.140625" style="249" customWidth="1"/>
    <col min="6" max="6" width="13.7109375" style="249" customWidth="1"/>
    <col min="7" max="7" width="10" style="249" customWidth="1"/>
    <col min="8" max="8" width="13.5703125" style="249" customWidth="1"/>
    <col min="9" max="9" width="9.140625" style="249"/>
    <col min="10" max="256" width="9.140625" style="5"/>
    <col min="257" max="257" width="6.42578125" style="5" customWidth="1"/>
    <col min="258" max="258" width="13.7109375" style="5" customWidth="1"/>
    <col min="259" max="259" width="11.5703125" style="5" customWidth="1"/>
    <col min="260" max="260" width="9.140625" style="5"/>
    <col min="261" max="261" width="7.140625" style="5" customWidth="1"/>
    <col min="262" max="262" width="13.7109375" style="5" customWidth="1"/>
    <col min="263" max="263" width="10" style="5" customWidth="1"/>
    <col min="264" max="264" width="13.5703125" style="5" customWidth="1"/>
    <col min="265" max="512" width="9.140625" style="5"/>
    <col min="513" max="513" width="6.42578125" style="5" customWidth="1"/>
    <col min="514" max="514" width="13.7109375" style="5" customWidth="1"/>
    <col min="515" max="515" width="11.5703125" style="5" customWidth="1"/>
    <col min="516" max="516" width="9.140625" style="5"/>
    <col min="517" max="517" width="7.140625" style="5" customWidth="1"/>
    <col min="518" max="518" width="13.7109375" style="5" customWidth="1"/>
    <col min="519" max="519" width="10" style="5" customWidth="1"/>
    <col min="520" max="520" width="13.5703125" style="5" customWidth="1"/>
    <col min="521" max="768" width="9.140625" style="5"/>
    <col min="769" max="769" width="6.42578125" style="5" customWidth="1"/>
    <col min="770" max="770" width="13.7109375" style="5" customWidth="1"/>
    <col min="771" max="771" width="11.5703125" style="5" customWidth="1"/>
    <col min="772" max="772" width="9.140625" style="5"/>
    <col min="773" max="773" width="7.140625" style="5" customWidth="1"/>
    <col min="774" max="774" width="13.7109375" style="5" customWidth="1"/>
    <col min="775" max="775" width="10" style="5" customWidth="1"/>
    <col min="776" max="776" width="13.5703125" style="5" customWidth="1"/>
    <col min="777" max="1024" width="9.140625" style="5"/>
    <col min="1025" max="1025" width="6.42578125" style="5" customWidth="1"/>
    <col min="1026" max="1026" width="13.7109375" style="5" customWidth="1"/>
    <col min="1027" max="1027" width="11.5703125" style="5" customWidth="1"/>
    <col min="1028" max="1028" width="9.140625" style="5"/>
    <col min="1029" max="1029" width="7.140625" style="5" customWidth="1"/>
    <col min="1030" max="1030" width="13.7109375" style="5" customWidth="1"/>
    <col min="1031" max="1031" width="10" style="5" customWidth="1"/>
    <col min="1032" max="1032" width="13.5703125" style="5" customWidth="1"/>
    <col min="1033" max="1280" width="9.140625" style="5"/>
    <col min="1281" max="1281" width="6.42578125" style="5" customWidth="1"/>
    <col min="1282" max="1282" width="13.7109375" style="5" customWidth="1"/>
    <col min="1283" max="1283" width="11.5703125" style="5" customWidth="1"/>
    <col min="1284" max="1284" width="9.140625" style="5"/>
    <col min="1285" max="1285" width="7.140625" style="5" customWidth="1"/>
    <col min="1286" max="1286" width="13.7109375" style="5" customWidth="1"/>
    <col min="1287" max="1287" width="10" style="5" customWidth="1"/>
    <col min="1288" max="1288" width="13.5703125" style="5" customWidth="1"/>
    <col min="1289" max="1536" width="9.140625" style="5"/>
    <col min="1537" max="1537" width="6.42578125" style="5" customWidth="1"/>
    <col min="1538" max="1538" width="13.7109375" style="5" customWidth="1"/>
    <col min="1539" max="1539" width="11.5703125" style="5" customWidth="1"/>
    <col min="1540" max="1540" width="9.140625" style="5"/>
    <col min="1541" max="1541" width="7.140625" style="5" customWidth="1"/>
    <col min="1542" max="1542" width="13.7109375" style="5" customWidth="1"/>
    <col min="1543" max="1543" width="10" style="5" customWidth="1"/>
    <col min="1544" max="1544" width="13.5703125" style="5" customWidth="1"/>
    <col min="1545" max="1792" width="9.140625" style="5"/>
    <col min="1793" max="1793" width="6.42578125" style="5" customWidth="1"/>
    <col min="1794" max="1794" width="13.7109375" style="5" customWidth="1"/>
    <col min="1795" max="1795" width="11.5703125" style="5" customWidth="1"/>
    <col min="1796" max="1796" width="9.140625" style="5"/>
    <col min="1797" max="1797" width="7.140625" style="5" customWidth="1"/>
    <col min="1798" max="1798" width="13.7109375" style="5" customWidth="1"/>
    <col min="1799" max="1799" width="10" style="5" customWidth="1"/>
    <col min="1800" max="1800" width="13.5703125" style="5" customWidth="1"/>
    <col min="1801" max="2048" width="9.140625" style="5"/>
    <col min="2049" max="2049" width="6.42578125" style="5" customWidth="1"/>
    <col min="2050" max="2050" width="13.7109375" style="5" customWidth="1"/>
    <col min="2051" max="2051" width="11.5703125" style="5" customWidth="1"/>
    <col min="2052" max="2052" width="9.140625" style="5"/>
    <col min="2053" max="2053" width="7.140625" style="5" customWidth="1"/>
    <col min="2054" max="2054" width="13.7109375" style="5" customWidth="1"/>
    <col min="2055" max="2055" width="10" style="5" customWidth="1"/>
    <col min="2056" max="2056" width="13.5703125" style="5" customWidth="1"/>
    <col min="2057" max="2304" width="9.140625" style="5"/>
    <col min="2305" max="2305" width="6.42578125" style="5" customWidth="1"/>
    <col min="2306" max="2306" width="13.7109375" style="5" customWidth="1"/>
    <col min="2307" max="2307" width="11.5703125" style="5" customWidth="1"/>
    <col min="2308" max="2308" width="9.140625" style="5"/>
    <col min="2309" max="2309" width="7.140625" style="5" customWidth="1"/>
    <col min="2310" max="2310" width="13.7109375" style="5" customWidth="1"/>
    <col min="2311" max="2311" width="10" style="5" customWidth="1"/>
    <col min="2312" max="2312" width="13.5703125" style="5" customWidth="1"/>
    <col min="2313" max="2560" width="9.140625" style="5"/>
    <col min="2561" max="2561" width="6.42578125" style="5" customWidth="1"/>
    <col min="2562" max="2562" width="13.7109375" style="5" customWidth="1"/>
    <col min="2563" max="2563" width="11.5703125" style="5" customWidth="1"/>
    <col min="2564" max="2564" width="9.140625" style="5"/>
    <col min="2565" max="2565" width="7.140625" style="5" customWidth="1"/>
    <col min="2566" max="2566" width="13.7109375" style="5" customWidth="1"/>
    <col min="2567" max="2567" width="10" style="5" customWidth="1"/>
    <col min="2568" max="2568" width="13.5703125" style="5" customWidth="1"/>
    <col min="2569" max="2816" width="9.140625" style="5"/>
    <col min="2817" max="2817" width="6.42578125" style="5" customWidth="1"/>
    <col min="2818" max="2818" width="13.7109375" style="5" customWidth="1"/>
    <col min="2819" max="2819" width="11.5703125" style="5" customWidth="1"/>
    <col min="2820" max="2820" width="9.140625" style="5"/>
    <col min="2821" max="2821" width="7.140625" style="5" customWidth="1"/>
    <col min="2822" max="2822" width="13.7109375" style="5" customWidth="1"/>
    <col min="2823" max="2823" width="10" style="5" customWidth="1"/>
    <col min="2824" max="2824" width="13.5703125" style="5" customWidth="1"/>
    <col min="2825" max="3072" width="9.140625" style="5"/>
    <col min="3073" max="3073" width="6.42578125" style="5" customWidth="1"/>
    <col min="3074" max="3074" width="13.7109375" style="5" customWidth="1"/>
    <col min="3075" max="3075" width="11.5703125" style="5" customWidth="1"/>
    <col min="3076" max="3076" width="9.140625" style="5"/>
    <col min="3077" max="3077" width="7.140625" style="5" customWidth="1"/>
    <col min="3078" max="3078" width="13.7109375" style="5" customWidth="1"/>
    <col min="3079" max="3079" width="10" style="5" customWidth="1"/>
    <col min="3080" max="3080" width="13.5703125" style="5" customWidth="1"/>
    <col min="3081" max="3328" width="9.140625" style="5"/>
    <col min="3329" max="3329" width="6.42578125" style="5" customWidth="1"/>
    <col min="3330" max="3330" width="13.7109375" style="5" customWidth="1"/>
    <col min="3331" max="3331" width="11.5703125" style="5" customWidth="1"/>
    <col min="3332" max="3332" width="9.140625" style="5"/>
    <col min="3333" max="3333" width="7.140625" style="5" customWidth="1"/>
    <col min="3334" max="3334" width="13.7109375" style="5" customWidth="1"/>
    <col min="3335" max="3335" width="10" style="5" customWidth="1"/>
    <col min="3336" max="3336" width="13.5703125" style="5" customWidth="1"/>
    <col min="3337" max="3584" width="9.140625" style="5"/>
    <col min="3585" max="3585" width="6.42578125" style="5" customWidth="1"/>
    <col min="3586" max="3586" width="13.7109375" style="5" customWidth="1"/>
    <col min="3587" max="3587" width="11.5703125" style="5" customWidth="1"/>
    <col min="3588" max="3588" width="9.140625" style="5"/>
    <col min="3589" max="3589" width="7.140625" style="5" customWidth="1"/>
    <col min="3590" max="3590" width="13.7109375" style="5" customWidth="1"/>
    <col min="3591" max="3591" width="10" style="5" customWidth="1"/>
    <col min="3592" max="3592" width="13.5703125" style="5" customWidth="1"/>
    <col min="3593" max="3840" width="9.140625" style="5"/>
    <col min="3841" max="3841" width="6.42578125" style="5" customWidth="1"/>
    <col min="3842" max="3842" width="13.7109375" style="5" customWidth="1"/>
    <col min="3843" max="3843" width="11.5703125" style="5" customWidth="1"/>
    <col min="3844" max="3844" width="9.140625" style="5"/>
    <col min="3845" max="3845" width="7.140625" style="5" customWidth="1"/>
    <col min="3846" max="3846" width="13.7109375" style="5" customWidth="1"/>
    <col min="3847" max="3847" width="10" style="5" customWidth="1"/>
    <col min="3848" max="3848" width="13.5703125" style="5" customWidth="1"/>
    <col min="3849" max="4096" width="9.140625" style="5"/>
    <col min="4097" max="4097" width="6.42578125" style="5" customWidth="1"/>
    <col min="4098" max="4098" width="13.7109375" style="5" customWidth="1"/>
    <col min="4099" max="4099" width="11.5703125" style="5" customWidth="1"/>
    <col min="4100" max="4100" width="9.140625" style="5"/>
    <col min="4101" max="4101" width="7.140625" style="5" customWidth="1"/>
    <col min="4102" max="4102" width="13.7109375" style="5" customWidth="1"/>
    <col min="4103" max="4103" width="10" style="5" customWidth="1"/>
    <col min="4104" max="4104" width="13.5703125" style="5" customWidth="1"/>
    <col min="4105" max="4352" width="9.140625" style="5"/>
    <col min="4353" max="4353" width="6.42578125" style="5" customWidth="1"/>
    <col min="4354" max="4354" width="13.7109375" style="5" customWidth="1"/>
    <col min="4355" max="4355" width="11.5703125" style="5" customWidth="1"/>
    <col min="4356" max="4356" width="9.140625" style="5"/>
    <col min="4357" max="4357" width="7.140625" style="5" customWidth="1"/>
    <col min="4358" max="4358" width="13.7109375" style="5" customWidth="1"/>
    <col min="4359" max="4359" width="10" style="5" customWidth="1"/>
    <col min="4360" max="4360" width="13.5703125" style="5" customWidth="1"/>
    <col min="4361" max="4608" width="9.140625" style="5"/>
    <col min="4609" max="4609" width="6.42578125" style="5" customWidth="1"/>
    <col min="4610" max="4610" width="13.7109375" style="5" customWidth="1"/>
    <col min="4611" max="4611" width="11.5703125" style="5" customWidth="1"/>
    <col min="4612" max="4612" width="9.140625" style="5"/>
    <col min="4613" max="4613" width="7.140625" style="5" customWidth="1"/>
    <col min="4614" max="4614" width="13.7109375" style="5" customWidth="1"/>
    <col min="4615" max="4615" width="10" style="5" customWidth="1"/>
    <col min="4616" max="4616" width="13.5703125" style="5" customWidth="1"/>
    <col min="4617" max="4864" width="9.140625" style="5"/>
    <col min="4865" max="4865" width="6.42578125" style="5" customWidth="1"/>
    <col min="4866" max="4866" width="13.7109375" style="5" customWidth="1"/>
    <col min="4867" max="4867" width="11.5703125" style="5" customWidth="1"/>
    <col min="4868" max="4868" width="9.140625" style="5"/>
    <col min="4869" max="4869" width="7.140625" style="5" customWidth="1"/>
    <col min="4870" max="4870" width="13.7109375" style="5" customWidth="1"/>
    <col min="4871" max="4871" width="10" style="5" customWidth="1"/>
    <col min="4872" max="4872" width="13.5703125" style="5" customWidth="1"/>
    <col min="4873" max="5120" width="9.140625" style="5"/>
    <col min="5121" max="5121" width="6.42578125" style="5" customWidth="1"/>
    <col min="5122" max="5122" width="13.7109375" style="5" customWidth="1"/>
    <col min="5123" max="5123" width="11.5703125" style="5" customWidth="1"/>
    <col min="5124" max="5124" width="9.140625" style="5"/>
    <col min="5125" max="5125" width="7.140625" style="5" customWidth="1"/>
    <col min="5126" max="5126" width="13.7109375" style="5" customWidth="1"/>
    <col min="5127" max="5127" width="10" style="5" customWidth="1"/>
    <col min="5128" max="5128" width="13.5703125" style="5" customWidth="1"/>
    <col min="5129" max="5376" width="9.140625" style="5"/>
    <col min="5377" max="5377" width="6.42578125" style="5" customWidth="1"/>
    <col min="5378" max="5378" width="13.7109375" style="5" customWidth="1"/>
    <col min="5379" max="5379" width="11.5703125" style="5" customWidth="1"/>
    <col min="5380" max="5380" width="9.140625" style="5"/>
    <col min="5381" max="5381" width="7.140625" style="5" customWidth="1"/>
    <col min="5382" max="5382" width="13.7109375" style="5" customWidth="1"/>
    <col min="5383" max="5383" width="10" style="5" customWidth="1"/>
    <col min="5384" max="5384" width="13.5703125" style="5" customWidth="1"/>
    <col min="5385" max="5632" width="9.140625" style="5"/>
    <col min="5633" max="5633" width="6.42578125" style="5" customWidth="1"/>
    <col min="5634" max="5634" width="13.7109375" style="5" customWidth="1"/>
    <col min="5635" max="5635" width="11.5703125" style="5" customWidth="1"/>
    <col min="5636" max="5636" width="9.140625" style="5"/>
    <col min="5637" max="5637" width="7.140625" style="5" customWidth="1"/>
    <col min="5638" max="5638" width="13.7109375" style="5" customWidth="1"/>
    <col min="5639" max="5639" width="10" style="5" customWidth="1"/>
    <col min="5640" max="5640" width="13.5703125" style="5" customWidth="1"/>
    <col min="5641" max="5888" width="9.140625" style="5"/>
    <col min="5889" max="5889" width="6.42578125" style="5" customWidth="1"/>
    <col min="5890" max="5890" width="13.7109375" style="5" customWidth="1"/>
    <col min="5891" max="5891" width="11.5703125" style="5" customWidth="1"/>
    <col min="5892" max="5892" width="9.140625" style="5"/>
    <col min="5893" max="5893" width="7.140625" style="5" customWidth="1"/>
    <col min="5894" max="5894" width="13.7109375" style="5" customWidth="1"/>
    <col min="5895" max="5895" width="10" style="5" customWidth="1"/>
    <col min="5896" max="5896" width="13.5703125" style="5" customWidth="1"/>
    <col min="5897" max="6144" width="9.140625" style="5"/>
    <col min="6145" max="6145" width="6.42578125" style="5" customWidth="1"/>
    <col min="6146" max="6146" width="13.7109375" style="5" customWidth="1"/>
    <col min="6147" max="6147" width="11.5703125" style="5" customWidth="1"/>
    <col min="6148" max="6148" width="9.140625" style="5"/>
    <col min="6149" max="6149" width="7.140625" style="5" customWidth="1"/>
    <col min="6150" max="6150" width="13.7109375" style="5" customWidth="1"/>
    <col min="6151" max="6151" width="10" style="5" customWidth="1"/>
    <col min="6152" max="6152" width="13.5703125" style="5" customWidth="1"/>
    <col min="6153" max="6400" width="9.140625" style="5"/>
    <col min="6401" max="6401" width="6.42578125" style="5" customWidth="1"/>
    <col min="6402" max="6402" width="13.7109375" style="5" customWidth="1"/>
    <col min="6403" max="6403" width="11.5703125" style="5" customWidth="1"/>
    <col min="6404" max="6404" width="9.140625" style="5"/>
    <col min="6405" max="6405" width="7.140625" style="5" customWidth="1"/>
    <col min="6406" max="6406" width="13.7109375" style="5" customWidth="1"/>
    <col min="6407" max="6407" width="10" style="5" customWidth="1"/>
    <col min="6408" max="6408" width="13.5703125" style="5" customWidth="1"/>
    <col min="6409" max="6656" width="9.140625" style="5"/>
    <col min="6657" max="6657" width="6.42578125" style="5" customWidth="1"/>
    <col min="6658" max="6658" width="13.7109375" style="5" customWidth="1"/>
    <col min="6659" max="6659" width="11.5703125" style="5" customWidth="1"/>
    <col min="6660" max="6660" width="9.140625" style="5"/>
    <col min="6661" max="6661" width="7.140625" style="5" customWidth="1"/>
    <col min="6662" max="6662" width="13.7109375" style="5" customWidth="1"/>
    <col min="6663" max="6663" width="10" style="5" customWidth="1"/>
    <col min="6664" max="6664" width="13.5703125" style="5" customWidth="1"/>
    <col min="6665" max="6912" width="9.140625" style="5"/>
    <col min="6913" max="6913" width="6.42578125" style="5" customWidth="1"/>
    <col min="6914" max="6914" width="13.7109375" style="5" customWidth="1"/>
    <col min="6915" max="6915" width="11.5703125" style="5" customWidth="1"/>
    <col min="6916" max="6916" width="9.140625" style="5"/>
    <col min="6917" max="6917" width="7.140625" style="5" customWidth="1"/>
    <col min="6918" max="6918" width="13.7109375" style="5" customWidth="1"/>
    <col min="6919" max="6919" width="10" style="5" customWidth="1"/>
    <col min="6920" max="6920" width="13.5703125" style="5" customWidth="1"/>
    <col min="6921" max="7168" width="9.140625" style="5"/>
    <col min="7169" max="7169" width="6.42578125" style="5" customWidth="1"/>
    <col min="7170" max="7170" width="13.7109375" style="5" customWidth="1"/>
    <col min="7171" max="7171" width="11.5703125" style="5" customWidth="1"/>
    <col min="7172" max="7172" width="9.140625" style="5"/>
    <col min="7173" max="7173" width="7.140625" style="5" customWidth="1"/>
    <col min="7174" max="7174" width="13.7109375" style="5" customWidth="1"/>
    <col min="7175" max="7175" width="10" style="5" customWidth="1"/>
    <col min="7176" max="7176" width="13.5703125" style="5" customWidth="1"/>
    <col min="7177" max="7424" width="9.140625" style="5"/>
    <col min="7425" max="7425" width="6.42578125" style="5" customWidth="1"/>
    <col min="7426" max="7426" width="13.7109375" style="5" customWidth="1"/>
    <col min="7427" max="7427" width="11.5703125" style="5" customWidth="1"/>
    <col min="7428" max="7428" width="9.140625" style="5"/>
    <col min="7429" max="7429" width="7.140625" style="5" customWidth="1"/>
    <col min="7430" max="7430" width="13.7109375" style="5" customWidth="1"/>
    <col min="7431" max="7431" width="10" style="5" customWidth="1"/>
    <col min="7432" max="7432" width="13.5703125" style="5" customWidth="1"/>
    <col min="7433" max="7680" width="9.140625" style="5"/>
    <col min="7681" max="7681" width="6.42578125" style="5" customWidth="1"/>
    <col min="7682" max="7682" width="13.7109375" style="5" customWidth="1"/>
    <col min="7683" max="7683" width="11.5703125" style="5" customWidth="1"/>
    <col min="7684" max="7684" width="9.140625" style="5"/>
    <col min="7685" max="7685" width="7.140625" style="5" customWidth="1"/>
    <col min="7686" max="7686" width="13.7109375" style="5" customWidth="1"/>
    <col min="7687" max="7687" width="10" style="5" customWidth="1"/>
    <col min="7688" max="7688" width="13.5703125" style="5" customWidth="1"/>
    <col min="7689" max="7936" width="9.140625" style="5"/>
    <col min="7937" max="7937" width="6.42578125" style="5" customWidth="1"/>
    <col min="7938" max="7938" width="13.7109375" style="5" customWidth="1"/>
    <col min="7939" max="7939" width="11.5703125" style="5" customWidth="1"/>
    <col min="7940" max="7940" width="9.140625" style="5"/>
    <col min="7941" max="7941" width="7.140625" style="5" customWidth="1"/>
    <col min="7942" max="7942" width="13.7109375" style="5" customWidth="1"/>
    <col min="7943" max="7943" width="10" style="5" customWidth="1"/>
    <col min="7944" max="7944" width="13.5703125" style="5" customWidth="1"/>
    <col min="7945" max="8192" width="9.140625" style="5"/>
    <col min="8193" max="8193" width="6.42578125" style="5" customWidth="1"/>
    <col min="8194" max="8194" width="13.7109375" style="5" customWidth="1"/>
    <col min="8195" max="8195" width="11.5703125" style="5" customWidth="1"/>
    <col min="8196" max="8196" width="9.140625" style="5"/>
    <col min="8197" max="8197" width="7.140625" style="5" customWidth="1"/>
    <col min="8198" max="8198" width="13.7109375" style="5" customWidth="1"/>
    <col min="8199" max="8199" width="10" style="5" customWidth="1"/>
    <col min="8200" max="8200" width="13.5703125" style="5" customWidth="1"/>
    <col min="8201" max="8448" width="9.140625" style="5"/>
    <col min="8449" max="8449" width="6.42578125" style="5" customWidth="1"/>
    <col min="8450" max="8450" width="13.7109375" style="5" customWidth="1"/>
    <col min="8451" max="8451" width="11.5703125" style="5" customWidth="1"/>
    <col min="8452" max="8452" width="9.140625" style="5"/>
    <col min="8453" max="8453" width="7.140625" style="5" customWidth="1"/>
    <col min="8454" max="8454" width="13.7109375" style="5" customWidth="1"/>
    <col min="8455" max="8455" width="10" style="5" customWidth="1"/>
    <col min="8456" max="8456" width="13.5703125" style="5" customWidth="1"/>
    <col min="8457" max="8704" width="9.140625" style="5"/>
    <col min="8705" max="8705" width="6.42578125" style="5" customWidth="1"/>
    <col min="8706" max="8706" width="13.7109375" style="5" customWidth="1"/>
    <col min="8707" max="8707" width="11.5703125" style="5" customWidth="1"/>
    <col min="8708" max="8708" width="9.140625" style="5"/>
    <col min="8709" max="8709" width="7.140625" style="5" customWidth="1"/>
    <col min="8710" max="8710" width="13.7109375" style="5" customWidth="1"/>
    <col min="8711" max="8711" width="10" style="5" customWidth="1"/>
    <col min="8712" max="8712" width="13.5703125" style="5" customWidth="1"/>
    <col min="8713" max="8960" width="9.140625" style="5"/>
    <col min="8961" max="8961" width="6.42578125" style="5" customWidth="1"/>
    <col min="8962" max="8962" width="13.7109375" style="5" customWidth="1"/>
    <col min="8963" max="8963" width="11.5703125" style="5" customWidth="1"/>
    <col min="8964" max="8964" width="9.140625" style="5"/>
    <col min="8965" max="8965" width="7.140625" style="5" customWidth="1"/>
    <col min="8966" max="8966" width="13.7109375" style="5" customWidth="1"/>
    <col min="8967" max="8967" width="10" style="5" customWidth="1"/>
    <col min="8968" max="8968" width="13.5703125" style="5" customWidth="1"/>
    <col min="8969" max="9216" width="9.140625" style="5"/>
    <col min="9217" max="9217" width="6.42578125" style="5" customWidth="1"/>
    <col min="9218" max="9218" width="13.7109375" style="5" customWidth="1"/>
    <col min="9219" max="9219" width="11.5703125" style="5" customWidth="1"/>
    <col min="9220" max="9220" width="9.140625" style="5"/>
    <col min="9221" max="9221" width="7.140625" style="5" customWidth="1"/>
    <col min="9222" max="9222" width="13.7109375" style="5" customWidth="1"/>
    <col min="9223" max="9223" width="10" style="5" customWidth="1"/>
    <col min="9224" max="9224" width="13.5703125" style="5" customWidth="1"/>
    <col min="9225" max="9472" width="9.140625" style="5"/>
    <col min="9473" max="9473" width="6.42578125" style="5" customWidth="1"/>
    <col min="9474" max="9474" width="13.7109375" style="5" customWidth="1"/>
    <col min="9475" max="9475" width="11.5703125" style="5" customWidth="1"/>
    <col min="9476" max="9476" width="9.140625" style="5"/>
    <col min="9477" max="9477" width="7.140625" style="5" customWidth="1"/>
    <col min="9478" max="9478" width="13.7109375" style="5" customWidth="1"/>
    <col min="9479" max="9479" width="10" style="5" customWidth="1"/>
    <col min="9480" max="9480" width="13.5703125" style="5" customWidth="1"/>
    <col min="9481" max="9728" width="9.140625" style="5"/>
    <col min="9729" max="9729" width="6.42578125" style="5" customWidth="1"/>
    <col min="9730" max="9730" width="13.7109375" style="5" customWidth="1"/>
    <col min="9731" max="9731" width="11.5703125" style="5" customWidth="1"/>
    <col min="9732" max="9732" width="9.140625" style="5"/>
    <col min="9733" max="9733" width="7.140625" style="5" customWidth="1"/>
    <col min="9734" max="9734" width="13.7109375" style="5" customWidth="1"/>
    <col min="9735" max="9735" width="10" style="5" customWidth="1"/>
    <col min="9736" max="9736" width="13.5703125" style="5" customWidth="1"/>
    <col min="9737" max="9984" width="9.140625" style="5"/>
    <col min="9985" max="9985" width="6.42578125" style="5" customWidth="1"/>
    <col min="9986" max="9986" width="13.7109375" style="5" customWidth="1"/>
    <col min="9987" max="9987" width="11.5703125" style="5" customWidth="1"/>
    <col min="9988" max="9988" width="9.140625" style="5"/>
    <col min="9989" max="9989" width="7.140625" style="5" customWidth="1"/>
    <col min="9990" max="9990" width="13.7109375" style="5" customWidth="1"/>
    <col min="9991" max="9991" width="10" style="5" customWidth="1"/>
    <col min="9992" max="9992" width="13.5703125" style="5" customWidth="1"/>
    <col min="9993" max="10240" width="9.140625" style="5"/>
    <col min="10241" max="10241" width="6.42578125" style="5" customWidth="1"/>
    <col min="10242" max="10242" width="13.7109375" style="5" customWidth="1"/>
    <col min="10243" max="10243" width="11.5703125" style="5" customWidth="1"/>
    <col min="10244" max="10244" width="9.140625" style="5"/>
    <col min="10245" max="10245" width="7.140625" style="5" customWidth="1"/>
    <col min="10246" max="10246" width="13.7109375" style="5" customWidth="1"/>
    <col min="10247" max="10247" width="10" style="5" customWidth="1"/>
    <col min="10248" max="10248" width="13.5703125" style="5" customWidth="1"/>
    <col min="10249" max="10496" width="9.140625" style="5"/>
    <col min="10497" max="10497" width="6.42578125" style="5" customWidth="1"/>
    <col min="10498" max="10498" width="13.7109375" style="5" customWidth="1"/>
    <col min="10499" max="10499" width="11.5703125" style="5" customWidth="1"/>
    <col min="10500" max="10500" width="9.140625" style="5"/>
    <col min="10501" max="10501" width="7.140625" style="5" customWidth="1"/>
    <col min="10502" max="10502" width="13.7109375" style="5" customWidth="1"/>
    <col min="10503" max="10503" width="10" style="5" customWidth="1"/>
    <col min="10504" max="10504" width="13.5703125" style="5" customWidth="1"/>
    <col min="10505" max="10752" width="9.140625" style="5"/>
    <col min="10753" max="10753" width="6.42578125" style="5" customWidth="1"/>
    <col min="10754" max="10754" width="13.7109375" style="5" customWidth="1"/>
    <col min="10755" max="10755" width="11.5703125" style="5" customWidth="1"/>
    <col min="10756" max="10756" width="9.140625" style="5"/>
    <col min="10757" max="10757" width="7.140625" style="5" customWidth="1"/>
    <col min="10758" max="10758" width="13.7109375" style="5" customWidth="1"/>
    <col min="10759" max="10759" width="10" style="5" customWidth="1"/>
    <col min="10760" max="10760" width="13.5703125" style="5" customWidth="1"/>
    <col min="10761" max="11008" width="9.140625" style="5"/>
    <col min="11009" max="11009" width="6.42578125" style="5" customWidth="1"/>
    <col min="11010" max="11010" width="13.7109375" style="5" customWidth="1"/>
    <col min="11011" max="11011" width="11.5703125" style="5" customWidth="1"/>
    <col min="11012" max="11012" width="9.140625" style="5"/>
    <col min="11013" max="11013" width="7.140625" style="5" customWidth="1"/>
    <col min="11014" max="11014" width="13.7109375" style="5" customWidth="1"/>
    <col min="11015" max="11015" width="10" style="5" customWidth="1"/>
    <col min="11016" max="11016" width="13.5703125" style="5" customWidth="1"/>
    <col min="11017" max="11264" width="9.140625" style="5"/>
    <col min="11265" max="11265" width="6.42578125" style="5" customWidth="1"/>
    <col min="11266" max="11266" width="13.7109375" style="5" customWidth="1"/>
    <col min="11267" max="11267" width="11.5703125" style="5" customWidth="1"/>
    <col min="11268" max="11268" width="9.140625" style="5"/>
    <col min="11269" max="11269" width="7.140625" style="5" customWidth="1"/>
    <col min="11270" max="11270" width="13.7109375" style="5" customWidth="1"/>
    <col min="11271" max="11271" width="10" style="5" customWidth="1"/>
    <col min="11272" max="11272" width="13.5703125" style="5" customWidth="1"/>
    <col min="11273" max="11520" width="9.140625" style="5"/>
    <col min="11521" max="11521" width="6.42578125" style="5" customWidth="1"/>
    <col min="11522" max="11522" width="13.7109375" style="5" customWidth="1"/>
    <col min="11523" max="11523" width="11.5703125" style="5" customWidth="1"/>
    <col min="11524" max="11524" width="9.140625" style="5"/>
    <col min="11525" max="11525" width="7.140625" style="5" customWidth="1"/>
    <col min="11526" max="11526" width="13.7109375" style="5" customWidth="1"/>
    <col min="11527" max="11527" width="10" style="5" customWidth="1"/>
    <col min="11528" max="11528" width="13.5703125" style="5" customWidth="1"/>
    <col min="11529" max="11776" width="9.140625" style="5"/>
    <col min="11777" max="11777" width="6.42578125" style="5" customWidth="1"/>
    <col min="11778" max="11778" width="13.7109375" style="5" customWidth="1"/>
    <col min="11779" max="11779" width="11.5703125" style="5" customWidth="1"/>
    <col min="11780" max="11780" width="9.140625" style="5"/>
    <col min="11781" max="11781" width="7.140625" style="5" customWidth="1"/>
    <col min="11782" max="11782" width="13.7109375" style="5" customWidth="1"/>
    <col min="11783" max="11783" width="10" style="5" customWidth="1"/>
    <col min="11784" max="11784" width="13.5703125" style="5" customWidth="1"/>
    <col min="11785" max="12032" width="9.140625" style="5"/>
    <col min="12033" max="12033" width="6.42578125" style="5" customWidth="1"/>
    <col min="12034" max="12034" width="13.7109375" style="5" customWidth="1"/>
    <col min="12035" max="12035" width="11.5703125" style="5" customWidth="1"/>
    <col min="12036" max="12036" width="9.140625" style="5"/>
    <col min="12037" max="12037" width="7.140625" style="5" customWidth="1"/>
    <col min="12038" max="12038" width="13.7109375" style="5" customWidth="1"/>
    <col min="12039" max="12039" width="10" style="5" customWidth="1"/>
    <col min="12040" max="12040" width="13.5703125" style="5" customWidth="1"/>
    <col min="12041" max="12288" width="9.140625" style="5"/>
    <col min="12289" max="12289" width="6.42578125" style="5" customWidth="1"/>
    <col min="12290" max="12290" width="13.7109375" style="5" customWidth="1"/>
    <col min="12291" max="12291" width="11.5703125" style="5" customWidth="1"/>
    <col min="12292" max="12292" width="9.140625" style="5"/>
    <col min="12293" max="12293" width="7.140625" style="5" customWidth="1"/>
    <col min="12294" max="12294" width="13.7109375" style="5" customWidth="1"/>
    <col min="12295" max="12295" width="10" style="5" customWidth="1"/>
    <col min="12296" max="12296" width="13.5703125" style="5" customWidth="1"/>
    <col min="12297" max="12544" width="9.140625" style="5"/>
    <col min="12545" max="12545" width="6.42578125" style="5" customWidth="1"/>
    <col min="12546" max="12546" width="13.7109375" style="5" customWidth="1"/>
    <col min="12547" max="12547" width="11.5703125" style="5" customWidth="1"/>
    <col min="12548" max="12548" width="9.140625" style="5"/>
    <col min="12549" max="12549" width="7.140625" style="5" customWidth="1"/>
    <col min="12550" max="12550" width="13.7109375" style="5" customWidth="1"/>
    <col min="12551" max="12551" width="10" style="5" customWidth="1"/>
    <col min="12552" max="12552" width="13.5703125" style="5" customWidth="1"/>
    <col min="12553" max="12800" width="9.140625" style="5"/>
    <col min="12801" max="12801" width="6.42578125" style="5" customWidth="1"/>
    <col min="12802" max="12802" width="13.7109375" style="5" customWidth="1"/>
    <col min="12803" max="12803" width="11.5703125" style="5" customWidth="1"/>
    <col min="12804" max="12804" width="9.140625" style="5"/>
    <col min="12805" max="12805" width="7.140625" style="5" customWidth="1"/>
    <col min="12806" max="12806" width="13.7109375" style="5" customWidth="1"/>
    <col min="12807" max="12807" width="10" style="5" customWidth="1"/>
    <col min="12808" max="12808" width="13.5703125" style="5" customWidth="1"/>
    <col min="12809" max="13056" width="9.140625" style="5"/>
    <col min="13057" max="13057" width="6.42578125" style="5" customWidth="1"/>
    <col min="13058" max="13058" width="13.7109375" style="5" customWidth="1"/>
    <col min="13059" max="13059" width="11.5703125" style="5" customWidth="1"/>
    <col min="13060" max="13060" width="9.140625" style="5"/>
    <col min="13061" max="13061" width="7.140625" style="5" customWidth="1"/>
    <col min="13062" max="13062" width="13.7109375" style="5" customWidth="1"/>
    <col min="13063" max="13063" width="10" style="5" customWidth="1"/>
    <col min="13064" max="13064" width="13.5703125" style="5" customWidth="1"/>
    <col min="13065" max="13312" width="9.140625" style="5"/>
    <col min="13313" max="13313" width="6.42578125" style="5" customWidth="1"/>
    <col min="13314" max="13314" width="13.7109375" style="5" customWidth="1"/>
    <col min="13315" max="13315" width="11.5703125" style="5" customWidth="1"/>
    <col min="13316" max="13316" width="9.140625" style="5"/>
    <col min="13317" max="13317" width="7.140625" style="5" customWidth="1"/>
    <col min="13318" max="13318" width="13.7109375" style="5" customWidth="1"/>
    <col min="13319" max="13319" width="10" style="5" customWidth="1"/>
    <col min="13320" max="13320" width="13.5703125" style="5" customWidth="1"/>
    <col min="13321" max="13568" width="9.140625" style="5"/>
    <col min="13569" max="13569" width="6.42578125" style="5" customWidth="1"/>
    <col min="13570" max="13570" width="13.7109375" style="5" customWidth="1"/>
    <col min="13571" max="13571" width="11.5703125" style="5" customWidth="1"/>
    <col min="13572" max="13572" width="9.140625" style="5"/>
    <col min="13573" max="13573" width="7.140625" style="5" customWidth="1"/>
    <col min="13574" max="13574" width="13.7109375" style="5" customWidth="1"/>
    <col min="13575" max="13575" width="10" style="5" customWidth="1"/>
    <col min="13576" max="13576" width="13.5703125" style="5" customWidth="1"/>
    <col min="13577" max="13824" width="9.140625" style="5"/>
    <col min="13825" max="13825" width="6.42578125" style="5" customWidth="1"/>
    <col min="13826" max="13826" width="13.7109375" style="5" customWidth="1"/>
    <col min="13827" max="13827" width="11.5703125" style="5" customWidth="1"/>
    <col min="13828" max="13828" width="9.140625" style="5"/>
    <col min="13829" max="13829" width="7.140625" style="5" customWidth="1"/>
    <col min="13830" max="13830" width="13.7109375" style="5" customWidth="1"/>
    <col min="13831" max="13831" width="10" style="5" customWidth="1"/>
    <col min="13832" max="13832" width="13.5703125" style="5" customWidth="1"/>
    <col min="13833" max="14080" width="9.140625" style="5"/>
    <col min="14081" max="14081" width="6.42578125" style="5" customWidth="1"/>
    <col min="14082" max="14082" width="13.7109375" style="5" customWidth="1"/>
    <col min="14083" max="14083" width="11.5703125" style="5" customWidth="1"/>
    <col min="14084" max="14084" width="9.140625" style="5"/>
    <col min="14085" max="14085" width="7.140625" style="5" customWidth="1"/>
    <col min="14086" max="14086" width="13.7109375" style="5" customWidth="1"/>
    <col min="14087" max="14087" width="10" style="5" customWidth="1"/>
    <col min="14088" max="14088" width="13.5703125" style="5" customWidth="1"/>
    <col min="14089" max="14336" width="9.140625" style="5"/>
    <col min="14337" max="14337" width="6.42578125" style="5" customWidth="1"/>
    <col min="14338" max="14338" width="13.7109375" style="5" customWidth="1"/>
    <col min="14339" max="14339" width="11.5703125" style="5" customWidth="1"/>
    <col min="14340" max="14340" width="9.140625" style="5"/>
    <col min="14341" max="14341" width="7.140625" style="5" customWidth="1"/>
    <col min="14342" max="14342" width="13.7109375" style="5" customWidth="1"/>
    <col min="14343" max="14343" width="10" style="5" customWidth="1"/>
    <col min="14344" max="14344" width="13.5703125" style="5" customWidth="1"/>
    <col min="14345" max="14592" width="9.140625" style="5"/>
    <col min="14593" max="14593" width="6.42578125" style="5" customWidth="1"/>
    <col min="14594" max="14594" width="13.7109375" style="5" customWidth="1"/>
    <col min="14595" max="14595" width="11.5703125" style="5" customWidth="1"/>
    <col min="14596" max="14596" width="9.140625" style="5"/>
    <col min="14597" max="14597" width="7.140625" style="5" customWidth="1"/>
    <col min="14598" max="14598" width="13.7109375" style="5" customWidth="1"/>
    <col min="14599" max="14599" width="10" style="5" customWidth="1"/>
    <col min="14600" max="14600" width="13.5703125" style="5" customWidth="1"/>
    <col min="14601" max="14848" width="9.140625" style="5"/>
    <col min="14849" max="14849" width="6.42578125" style="5" customWidth="1"/>
    <col min="14850" max="14850" width="13.7109375" style="5" customWidth="1"/>
    <col min="14851" max="14851" width="11.5703125" style="5" customWidth="1"/>
    <col min="14852" max="14852" width="9.140625" style="5"/>
    <col min="14853" max="14853" width="7.140625" style="5" customWidth="1"/>
    <col min="14854" max="14854" width="13.7109375" style="5" customWidth="1"/>
    <col min="14855" max="14855" width="10" style="5" customWidth="1"/>
    <col min="14856" max="14856" width="13.5703125" style="5" customWidth="1"/>
    <col min="14857" max="15104" width="9.140625" style="5"/>
    <col min="15105" max="15105" width="6.42578125" style="5" customWidth="1"/>
    <col min="15106" max="15106" width="13.7109375" style="5" customWidth="1"/>
    <col min="15107" max="15107" width="11.5703125" style="5" customWidth="1"/>
    <col min="15108" max="15108" width="9.140625" style="5"/>
    <col min="15109" max="15109" width="7.140625" style="5" customWidth="1"/>
    <col min="15110" max="15110" width="13.7109375" style="5" customWidth="1"/>
    <col min="15111" max="15111" width="10" style="5" customWidth="1"/>
    <col min="15112" max="15112" width="13.5703125" style="5" customWidth="1"/>
    <col min="15113" max="15360" width="9.140625" style="5"/>
    <col min="15361" max="15361" width="6.42578125" style="5" customWidth="1"/>
    <col min="15362" max="15362" width="13.7109375" style="5" customWidth="1"/>
    <col min="15363" max="15363" width="11.5703125" style="5" customWidth="1"/>
    <col min="15364" max="15364" width="9.140625" style="5"/>
    <col min="15365" max="15365" width="7.140625" style="5" customWidth="1"/>
    <col min="15366" max="15366" width="13.7109375" style="5" customWidth="1"/>
    <col min="15367" max="15367" width="10" style="5" customWidth="1"/>
    <col min="15368" max="15368" width="13.5703125" style="5" customWidth="1"/>
    <col min="15369" max="15616" width="9.140625" style="5"/>
    <col min="15617" max="15617" width="6.42578125" style="5" customWidth="1"/>
    <col min="15618" max="15618" width="13.7109375" style="5" customWidth="1"/>
    <col min="15619" max="15619" width="11.5703125" style="5" customWidth="1"/>
    <col min="15620" max="15620" width="9.140625" style="5"/>
    <col min="15621" max="15621" width="7.140625" style="5" customWidth="1"/>
    <col min="15622" max="15622" width="13.7109375" style="5" customWidth="1"/>
    <col min="15623" max="15623" width="10" style="5" customWidth="1"/>
    <col min="15624" max="15624" width="13.5703125" style="5" customWidth="1"/>
    <col min="15625" max="15872" width="9.140625" style="5"/>
    <col min="15873" max="15873" width="6.42578125" style="5" customWidth="1"/>
    <col min="15874" max="15874" width="13.7109375" style="5" customWidth="1"/>
    <col min="15875" max="15875" width="11.5703125" style="5" customWidth="1"/>
    <col min="15876" max="15876" width="9.140625" style="5"/>
    <col min="15877" max="15877" width="7.140625" style="5" customWidth="1"/>
    <col min="15878" max="15878" width="13.7109375" style="5" customWidth="1"/>
    <col min="15879" max="15879" width="10" style="5" customWidth="1"/>
    <col min="15880" max="15880" width="13.5703125" style="5" customWidth="1"/>
    <col min="15881" max="16128" width="9.140625" style="5"/>
    <col min="16129" max="16129" width="6.42578125" style="5" customWidth="1"/>
    <col min="16130" max="16130" width="13.7109375" style="5" customWidth="1"/>
    <col min="16131" max="16131" width="11.5703125" style="5" customWidth="1"/>
    <col min="16132" max="16132" width="9.140625" style="5"/>
    <col min="16133" max="16133" width="7.140625" style="5" customWidth="1"/>
    <col min="16134" max="16134" width="13.7109375" style="5" customWidth="1"/>
    <col min="16135" max="16135" width="10" style="5" customWidth="1"/>
    <col min="16136" max="16136" width="13.5703125" style="5" customWidth="1"/>
    <col min="16137" max="16384" width="9.140625" style="5"/>
  </cols>
  <sheetData>
    <row r="2" spans="1:9">
      <c r="A2" s="383" t="s">
        <v>238</v>
      </c>
      <c r="B2" s="383"/>
      <c r="C2" s="383"/>
      <c r="D2" s="383"/>
      <c r="E2" s="383"/>
      <c r="F2" s="383"/>
      <c r="G2" s="383"/>
      <c r="H2" s="383"/>
    </row>
    <row r="3" spans="1:9">
      <c r="A3" s="384" t="s">
        <v>239</v>
      </c>
      <c r="B3" s="384"/>
      <c r="C3" s="384"/>
      <c r="D3" s="384"/>
      <c r="E3" s="384"/>
      <c r="F3" s="384"/>
      <c r="G3" s="384"/>
      <c r="H3" s="384"/>
    </row>
    <row r="6" spans="1:9">
      <c r="A6" s="385" t="s">
        <v>240</v>
      </c>
      <c r="B6" s="385"/>
      <c r="C6" s="385"/>
      <c r="D6" s="385"/>
      <c r="E6" s="385"/>
      <c r="F6" s="385"/>
      <c r="G6" s="385"/>
      <c r="H6" s="385"/>
    </row>
    <row r="9" spans="1:9" ht="15.75" customHeight="1">
      <c r="A9" s="386" t="s">
        <v>385</v>
      </c>
      <c r="B9" s="386"/>
      <c r="C9" s="386"/>
      <c r="D9" s="386"/>
      <c r="E9" s="386"/>
      <c r="F9" s="386"/>
      <c r="G9" s="386"/>
      <c r="H9" s="386"/>
      <c r="I9" s="5"/>
    </row>
    <row r="10" spans="1:9">
      <c r="A10" s="286"/>
      <c r="B10" s="286"/>
      <c r="C10" s="286"/>
      <c r="D10" s="145"/>
      <c r="E10" s="286"/>
      <c r="F10" s="286"/>
      <c r="G10" s="286"/>
      <c r="H10" s="286"/>
    </row>
    <row r="11" spans="1:9">
      <c r="A11" s="286"/>
      <c r="B11" s="286"/>
      <c r="C11" s="385" t="s">
        <v>242</v>
      </c>
      <c r="D11" s="385"/>
      <c r="E11" s="385"/>
      <c r="F11" s="385"/>
      <c r="G11" s="286"/>
      <c r="H11" s="286"/>
    </row>
    <row r="12" spans="1:9">
      <c r="A12" s="286"/>
      <c r="B12" s="387" t="s">
        <v>243</v>
      </c>
      <c r="C12" s="387"/>
      <c r="D12" s="387"/>
      <c r="E12" s="387"/>
      <c r="F12" s="387"/>
      <c r="G12" s="387"/>
      <c r="H12" s="286"/>
    </row>
    <row r="13" spans="1:9">
      <c r="A13" s="286"/>
      <c r="B13" s="286"/>
      <c r="C13" s="286"/>
      <c r="D13" s="286"/>
      <c r="E13" s="286"/>
      <c r="F13" s="286"/>
      <c r="G13" s="286"/>
      <c r="H13" s="286"/>
    </row>
    <row r="14" spans="1:9" ht="15" customHeight="1">
      <c r="A14" s="388" t="s">
        <v>244</v>
      </c>
      <c r="B14" s="388"/>
      <c r="C14" s="146">
        <v>45565</v>
      </c>
      <c r="D14" s="147"/>
      <c r="E14" s="147"/>
      <c r="F14" s="147"/>
      <c r="G14" s="147"/>
      <c r="H14" s="147"/>
      <c r="I14" s="5"/>
    </row>
    <row r="15" spans="1:9">
      <c r="A15" s="389" t="s">
        <v>386</v>
      </c>
      <c r="B15" s="389"/>
      <c r="C15" s="389"/>
      <c r="D15" s="389"/>
      <c r="E15" s="389"/>
      <c r="F15" s="389"/>
      <c r="G15" s="389"/>
      <c r="H15" s="389"/>
    </row>
    <row r="16" spans="1:9" ht="28.5">
      <c r="A16" s="335" t="s">
        <v>246</v>
      </c>
      <c r="B16" s="335" t="s">
        <v>247</v>
      </c>
      <c r="C16" s="400" t="s">
        <v>248</v>
      </c>
      <c r="D16" s="401"/>
      <c r="E16" s="402"/>
      <c r="F16" s="335" t="s">
        <v>249</v>
      </c>
      <c r="G16" s="336" t="s">
        <v>250</v>
      </c>
      <c r="H16" s="336" t="s">
        <v>251</v>
      </c>
      <c r="I16" s="5"/>
    </row>
    <row r="17" spans="1:8" ht="15" customHeight="1">
      <c r="A17" s="328">
        <v>1</v>
      </c>
      <c r="B17" s="329" t="s">
        <v>23</v>
      </c>
      <c r="C17" s="398" t="s">
        <v>252</v>
      </c>
      <c r="D17" s="398"/>
      <c r="E17" s="398"/>
      <c r="F17" s="149" t="s">
        <v>7</v>
      </c>
      <c r="G17" s="330" t="s">
        <v>7</v>
      </c>
      <c r="H17" s="331">
        <v>35800</v>
      </c>
    </row>
    <row r="18" spans="1:8" ht="15" customHeight="1">
      <c r="A18" s="328"/>
      <c r="B18" s="329"/>
      <c r="C18" s="399" t="s">
        <v>254</v>
      </c>
      <c r="D18" s="399"/>
      <c r="E18" s="399"/>
      <c r="F18" s="332" t="s">
        <v>7</v>
      </c>
      <c r="G18" s="333" t="s">
        <v>7</v>
      </c>
      <c r="H18" s="334">
        <f>0+H17</f>
        <v>35800</v>
      </c>
    </row>
    <row r="19" spans="1:8" ht="15" customHeight="1">
      <c r="A19" s="328">
        <v>2</v>
      </c>
      <c r="B19" s="329" t="s">
        <v>235</v>
      </c>
      <c r="C19" s="398" t="s">
        <v>252</v>
      </c>
      <c r="D19" s="398"/>
      <c r="E19" s="398"/>
      <c r="F19" s="149" t="s">
        <v>7</v>
      </c>
      <c r="G19" s="330" t="s">
        <v>7</v>
      </c>
      <c r="H19" s="331">
        <v>100993.56</v>
      </c>
    </row>
    <row r="20" spans="1:8" ht="15" customHeight="1">
      <c r="A20" s="328">
        <v>3</v>
      </c>
      <c r="B20" s="329" t="s">
        <v>235</v>
      </c>
      <c r="C20" s="398" t="s">
        <v>387</v>
      </c>
      <c r="D20" s="398"/>
      <c r="E20" s="398"/>
      <c r="F20" s="149" t="s">
        <v>7</v>
      </c>
      <c r="G20" s="330" t="s">
        <v>7</v>
      </c>
      <c r="H20" s="331">
        <v>47959.61</v>
      </c>
    </row>
    <row r="21" spans="1:8" ht="15" customHeight="1">
      <c r="A21" s="328">
        <v>4</v>
      </c>
      <c r="B21" s="329" t="s">
        <v>235</v>
      </c>
      <c r="C21" s="398" t="s">
        <v>388</v>
      </c>
      <c r="D21" s="398"/>
      <c r="E21" s="398"/>
      <c r="F21" s="149" t="s">
        <v>7</v>
      </c>
      <c r="G21" s="330" t="s">
        <v>7</v>
      </c>
      <c r="H21" s="331">
        <v>84175.01</v>
      </c>
    </row>
    <row r="22" spans="1:8" ht="15" customHeight="1">
      <c r="A22" s="328">
        <v>5</v>
      </c>
      <c r="B22" s="329" t="s">
        <v>235</v>
      </c>
      <c r="C22" s="398" t="s">
        <v>389</v>
      </c>
      <c r="D22" s="398"/>
      <c r="E22" s="398"/>
      <c r="F22" s="149" t="s">
        <v>7</v>
      </c>
      <c r="G22" s="330" t="s">
        <v>7</v>
      </c>
      <c r="H22" s="331">
        <v>1235.1099999999999</v>
      </c>
    </row>
    <row r="23" spans="1:8">
      <c r="A23" s="328"/>
      <c r="B23" s="329"/>
      <c r="C23" s="399" t="s">
        <v>254</v>
      </c>
      <c r="D23" s="399"/>
      <c r="E23" s="399"/>
      <c r="F23" s="332" t="s">
        <v>7</v>
      </c>
      <c r="G23" s="333" t="s">
        <v>7</v>
      </c>
      <c r="H23" s="334">
        <f>0+H19+H20+H21</f>
        <v>233128.18</v>
      </c>
    </row>
    <row r="24" spans="1:8">
      <c r="A24" s="286"/>
      <c r="B24" s="286"/>
      <c r="C24" s="396"/>
      <c r="D24" s="396"/>
      <c r="E24" s="396"/>
      <c r="F24" s="286"/>
      <c r="G24" s="286"/>
      <c r="H24" s="286"/>
    </row>
    <row r="25" spans="1:8" ht="33" customHeight="1">
      <c r="A25" s="286"/>
      <c r="B25" s="286"/>
      <c r="C25" s="286"/>
      <c r="D25" s="286"/>
      <c r="E25" s="286"/>
      <c r="F25" s="286"/>
      <c r="G25" s="286"/>
      <c r="H25" s="286"/>
    </row>
    <row r="26" spans="1:8" ht="15" customHeight="1">
      <c r="A26" s="337" t="s">
        <v>405</v>
      </c>
      <c r="B26" s="337"/>
      <c r="C26" s="337"/>
      <c r="D26" s="337"/>
      <c r="E26" s="337"/>
      <c r="F26" s="508" t="s">
        <v>404</v>
      </c>
      <c r="G26" s="508"/>
      <c r="H26" s="508"/>
    </row>
    <row r="28" spans="1:8" ht="27.75" customHeight="1">
      <c r="A28" s="388" t="s">
        <v>230</v>
      </c>
      <c r="B28" s="388"/>
      <c r="C28" s="388"/>
      <c r="D28" s="388"/>
      <c r="E28" s="395" t="s">
        <v>231</v>
      </c>
      <c r="F28" s="395"/>
      <c r="G28" s="395"/>
      <c r="H28" s="395"/>
    </row>
    <row r="29" spans="1:8">
      <c r="E29" s="394" t="s">
        <v>256</v>
      </c>
      <c r="F29" s="394"/>
      <c r="G29" s="394"/>
      <c r="H29" s="394"/>
    </row>
    <row r="30" spans="1:8">
      <c r="A30" s="276" t="s">
        <v>279</v>
      </c>
      <c r="B30" s="276"/>
      <c r="C30" s="276"/>
      <c r="D30" s="276"/>
      <c r="E30" s="276"/>
      <c r="F30" s="250"/>
      <c r="G30" s="24"/>
      <c r="H30" s="24"/>
    </row>
  </sheetData>
  <mergeCells count="21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9:H29"/>
    <mergeCell ref="E28:H28"/>
    <mergeCell ref="C20:E20"/>
    <mergeCell ref="C21:E21"/>
    <mergeCell ref="C22:E22"/>
    <mergeCell ref="C23:E23"/>
    <mergeCell ref="A28:D28"/>
    <mergeCell ref="C24:E24"/>
    <mergeCell ref="F26:H26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A831-48D0-4286-A96F-8B05AB6FFEDA}">
  <sheetPr>
    <pageSetUpPr fitToPage="1"/>
  </sheetPr>
  <dimension ref="A1:L99"/>
  <sheetViews>
    <sheetView topLeftCell="A22" workbookViewId="0">
      <selection activeCell="A94" sqref="A94:H94"/>
    </sheetView>
  </sheetViews>
  <sheetFormatPr defaultRowHeight="15"/>
  <cols>
    <col min="1" max="2" width="1.85546875" style="268" customWidth="1"/>
    <col min="3" max="3" width="1.5703125" style="268" customWidth="1"/>
    <col min="4" max="4" width="2.28515625" style="268" customWidth="1"/>
    <col min="5" max="5" width="2" style="268" customWidth="1"/>
    <col min="6" max="6" width="2.42578125" style="268" customWidth="1"/>
    <col min="7" max="7" width="35.85546875" style="269" customWidth="1"/>
    <col min="8" max="8" width="3.42578125" style="257" customWidth="1"/>
    <col min="9" max="10" width="10.7109375" style="269" customWidth="1"/>
    <col min="11" max="11" width="13.28515625" style="269" customWidth="1"/>
    <col min="12" max="12" width="9.140625" style="255"/>
    <col min="13" max="256" width="9.140625" style="5"/>
    <col min="257" max="258" width="1.85546875" style="5" customWidth="1"/>
    <col min="259" max="259" width="1.5703125" style="5" customWidth="1"/>
    <col min="260" max="260" width="2.28515625" style="5" customWidth="1"/>
    <col min="261" max="261" width="2" style="5" customWidth="1"/>
    <col min="262" max="262" width="2.42578125" style="5" customWidth="1"/>
    <col min="263" max="263" width="35.85546875" style="5" customWidth="1"/>
    <col min="264" max="264" width="3.42578125" style="5" customWidth="1"/>
    <col min="265" max="266" width="10.7109375" style="5" customWidth="1"/>
    <col min="267" max="267" width="13.28515625" style="5" customWidth="1"/>
    <col min="268" max="512" width="9.140625" style="5"/>
    <col min="513" max="514" width="1.85546875" style="5" customWidth="1"/>
    <col min="515" max="515" width="1.5703125" style="5" customWidth="1"/>
    <col min="516" max="516" width="2.28515625" style="5" customWidth="1"/>
    <col min="517" max="517" width="2" style="5" customWidth="1"/>
    <col min="518" max="518" width="2.42578125" style="5" customWidth="1"/>
    <col min="519" max="519" width="35.85546875" style="5" customWidth="1"/>
    <col min="520" max="520" width="3.42578125" style="5" customWidth="1"/>
    <col min="521" max="522" width="10.7109375" style="5" customWidth="1"/>
    <col min="523" max="523" width="13.28515625" style="5" customWidth="1"/>
    <col min="524" max="768" width="9.140625" style="5"/>
    <col min="769" max="770" width="1.85546875" style="5" customWidth="1"/>
    <col min="771" max="771" width="1.5703125" style="5" customWidth="1"/>
    <col min="772" max="772" width="2.28515625" style="5" customWidth="1"/>
    <col min="773" max="773" width="2" style="5" customWidth="1"/>
    <col min="774" max="774" width="2.42578125" style="5" customWidth="1"/>
    <col min="775" max="775" width="35.85546875" style="5" customWidth="1"/>
    <col min="776" max="776" width="3.42578125" style="5" customWidth="1"/>
    <col min="777" max="778" width="10.7109375" style="5" customWidth="1"/>
    <col min="779" max="779" width="13.28515625" style="5" customWidth="1"/>
    <col min="780" max="1024" width="9.140625" style="5"/>
    <col min="1025" max="1026" width="1.85546875" style="5" customWidth="1"/>
    <col min="1027" max="1027" width="1.5703125" style="5" customWidth="1"/>
    <col min="1028" max="1028" width="2.28515625" style="5" customWidth="1"/>
    <col min="1029" max="1029" width="2" style="5" customWidth="1"/>
    <col min="1030" max="1030" width="2.42578125" style="5" customWidth="1"/>
    <col min="1031" max="1031" width="35.85546875" style="5" customWidth="1"/>
    <col min="1032" max="1032" width="3.42578125" style="5" customWidth="1"/>
    <col min="1033" max="1034" width="10.7109375" style="5" customWidth="1"/>
    <col min="1035" max="1035" width="13.28515625" style="5" customWidth="1"/>
    <col min="1036" max="1280" width="9.140625" style="5"/>
    <col min="1281" max="1282" width="1.85546875" style="5" customWidth="1"/>
    <col min="1283" max="1283" width="1.5703125" style="5" customWidth="1"/>
    <col min="1284" max="1284" width="2.28515625" style="5" customWidth="1"/>
    <col min="1285" max="1285" width="2" style="5" customWidth="1"/>
    <col min="1286" max="1286" width="2.42578125" style="5" customWidth="1"/>
    <col min="1287" max="1287" width="35.85546875" style="5" customWidth="1"/>
    <col min="1288" max="1288" width="3.42578125" style="5" customWidth="1"/>
    <col min="1289" max="1290" width="10.7109375" style="5" customWidth="1"/>
    <col min="1291" max="1291" width="13.28515625" style="5" customWidth="1"/>
    <col min="1292" max="1536" width="9.140625" style="5"/>
    <col min="1537" max="1538" width="1.85546875" style="5" customWidth="1"/>
    <col min="1539" max="1539" width="1.5703125" style="5" customWidth="1"/>
    <col min="1540" max="1540" width="2.28515625" style="5" customWidth="1"/>
    <col min="1541" max="1541" width="2" style="5" customWidth="1"/>
    <col min="1542" max="1542" width="2.42578125" style="5" customWidth="1"/>
    <col min="1543" max="1543" width="35.85546875" style="5" customWidth="1"/>
    <col min="1544" max="1544" width="3.42578125" style="5" customWidth="1"/>
    <col min="1545" max="1546" width="10.7109375" style="5" customWidth="1"/>
    <col min="1547" max="1547" width="13.28515625" style="5" customWidth="1"/>
    <col min="1548" max="1792" width="9.140625" style="5"/>
    <col min="1793" max="1794" width="1.85546875" style="5" customWidth="1"/>
    <col min="1795" max="1795" width="1.5703125" style="5" customWidth="1"/>
    <col min="1796" max="1796" width="2.28515625" style="5" customWidth="1"/>
    <col min="1797" max="1797" width="2" style="5" customWidth="1"/>
    <col min="1798" max="1798" width="2.42578125" style="5" customWidth="1"/>
    <col min="1799" max="1799" width="35.85546875" style="5" customWidth="1"/>
    <col min="1800" max="1800" width="3.42578125" style="5" customWidth="1"/>
    <col min="1801" max="1802" width="10.7109375" style="5" customWidth="1"/>
    <col min="1803" max="1803" width="13.28515625" style="5" customWidth="1"/>
    <col min="1804" max="2048" width="9.140625" style="5"/>
    <col min="2049" max="2050" width="1.85546875" style="5" customWidth="1"/>
    <col min="2051" max="2051" width="1.5703125" style="5" customWidth="1"/>
    <col min="2052" max="2052" width="2.28515625" style="5" customWidth="1"/>
    <col min="2053" max="2053" width="2" style="5" customWidth="1"/>
    <col min="2054" max="2054" width="2.42578125" style="5" customWidth="1"/>
    <col min="2055" max="2055" width="35.85546875" style="5" customWidth="1"/>
    <col min="2056" max="2056" width="3.42578125" style="5" customWidth="1"/>
    <col min="2057" max="2058" width="10.7109375" style="5" customWidth="1"/>
    <col min="2059" max="2059" width="13.28515625" style="5" customWidth="1"/>
    <col min="2060" max="2304" width="9.140625" style="5"/>
    <col min="2305" max="2306" width="1.85546875" style="5" customWidth="1"/>
    <col min="2307" max="2307" width="1.5703125" style="5" customWidth="1"/>
    <col min="2308" max="2308" width="2.28515625" style="5" customWidth="1"/>
    <col min="2309" max="2309" width="2" style="5" customWidth="1"/>
    <col min="2310" max="2310" width="2.42578125" style="5" customWidth="1"/>
    <col min="2311" max="2311" width="35.85546875" style="5" customWidth="1"/>
    <col min="2312" max="2312" width="3.42578125" style="5" customWidth="1"/>
    <col min="2313" max="2314" width="10.7109375" style="5" customWidth="1"/>
    <col min="2315" max="2315" width="13.28515625" style="5" customWidth="1"/>
    <col min="2316" max="2560" width="9.140625" style="5"/>
    <col min="2561" max="2562" width="1.85546875" style="5" customWidth="1"/>
    <col min="2563" max="2563" width="1.5703125" style="5" customWidth="1"/>
    <col min="2564" max="2564" width="2.28515625" style="5" customWidth="1"/>
    <col min="2565" max="2565" width="2" style="5" customWidth="1"/>
    <col min="2566" max="2566" width="2.42578125" style="5" customWidth="1"/>
    <col min="2567" max="2567" width="35.85546875" style="5" customWidth="1"/>
    <col min="2568" max="2568" width="3.42578125" style="5" customWidth="1"/>
    <col min="2569" max="2570" width="10.7109375" style="5" customWidth="1"/>
    <col min="2571" max="2571" width="13.28515625" style="5" customWidth="1"/>
    <col min="2572" max="2816" width="9.140625" style="5"/>
    <col min="2817" max="2818" width="1.85546875" style="5" customWidth="1"/>
    <col min="2819" max="2819" width="1.5703125" style="5" customWidth="1"/>
    <col min="2820" max="2820" width="2.28515625" style="5" customWidth="1"/>
    <col min="2821" max="2821" width="2" style="5" customWidth="1"/>
    <col min="2822" max="2822" width="2.42578125" style="5" customWidth="1"/>
    <col min="2823" max="2823" width="35.85546875" style="5" customWidth="1"/>
    <col min="2824" max="2824" width="3.42578125" style="5" customWidth="1"/>
    <col min="2825" max="2826" width="10.7109375" style="5" customWidth="1"/>
    <col min="2827" max="2827" width="13.28515625" style="5" customWidth="1"/>
    <col min="2828" max="3072" width="9.140625" style="5"/>
    <col min="3073" max="3074" width="1.85546875" style="5" customWidth="1"/>
    <col min="3075" max="3075" width="1.5703125" style="5" customWidth="1"/>
    <col min="3076" max="3076" width="2.28515625" style="5" customWidth="1"/>
    <col min="3077" max="3077" width="2" style="5" customWidth="1"/>
    <col min="3078" max="3078" width="2.42578125" style="5" customWidth="1"/>
    <col min="3079" max="3079" width="35.85546875" style="5" customWidth="1"/>
    <col min="3080" max="3080" width="3.42578125" style="5" customWidth="1"/>
    <col min="3081" max="3082" width="10.7109375" style="5" customWidth="1"/>
    <col min="3083" max="3083" width="13.28515625" style="5" customWidth="1"/>
    <col min="3084" max="3328" width="9.140625" style="5"/>
    <col min="3329" max="3330" width="1.85546875" style="5" customWidth="1"/>
    <col min="3331" max="3331" width="1.5703125" style="5" customWidth="1"/>
    <col min="3332" max="3332" width="2.28515625" style="5" customWidth="1"/>
    <col min="3333" max="3333" width="2" style="5" customWidth="1"/>
    <col min="3334" max="3334" width="2.42578125" style="5" customWidth="1"/>
    <col min="3335" max="3335" width="35.85546875" style="5" customWidth="1"/>
    <col min="3336" max="3336" width="3.42578125" style="5" customWidth="1"/>
    <col min="3337" max="3338" width="10.7109375" style="5" customWidth="1"/>
    <col min="3339" max="3339" width="13.28515625" style="5" customWidth="1"/>
    <col min="3340" max="3584" width="9.140625" style="5"/>
    <col min="3585" max="3586" width="1.85546875" style="5" customWidth="1"/>
    <col min="3587" max="3587" width="1.5703125" style="5" customWidth="1"/>
    <col min="3588" max="3588" width="2.28515625" style="5" customWidth="1"/>
    <col min="3589" max="3589" width="2" style="5" customWidth="1"/>
    <col min="3590" max="3590" width="2.42578125" style="5" customWidth="1"/>
    <col min="3591" max="3591" width="35.85546875" style="5" customWidth="1"/>
    <col min="3592" max="3592" width="3.42578125" style="5" customWidth="1"/>
    <col min="3593" max="3594" width="10.7109375" style="5" customWidth="1"/>
    <col min="3595" max="3595" width="13.28515625" style="5" customWidth="1"/>
    <col min="3596" max="3840" width="9.140625" style="5"/>
    <col min="3841" max="3842" width="1.85546875" style="5" customWidth="1"/>
    <col min="3843" max="3843" width="1.5703125" style="5" customWidth="1"/>
    <col min="3844" max="3844" width="2.28515625" style="5" customWidth="1"/>
    <col min="3845" max="3845" width="2" style="5" customWidth="1"/>
    <col min="3846" max="3846" width="2.42578125" style="5" customWidth="1"/>
    <col min="3847" max="3847" width="35.85546875" style="5" customWidth="1"/>
    <col min="3848" max="3848" width="3.42578125" style="5" customWidth="1"/>
    <col min="3849" max="3850" width="10.7109375" style="5" customWidth="1"/>
    <col min="3851" max="3851" width="13.28515625" style="5" customWidth="1"/>
    <col min="3852" max="4096" width="9.140625" style="5"/>
    <col min="4097" max="4098" width="1.85546875" style="5" customWidth="1"/>
    <col min="4099" max="4099" width="1.5703125" style="5" customWidth="1"/>
    <col min="4100" max="4100" width="2.28515625" style="5" customWidth="1"/>
    <col min="4101" max="4101" width="2" style="5" customWidth="1"/>
    <col min="4102" max="4102" width="2.42578125" style="5" customWidth="1"/>
    <col min="4103" max="4103" width="35.85546875" style="5" customWidth="1"/>
    <col min="4104" max="4104" width="3.42578125" style="5" customWidth="1"/>
    <col min="4105" max="4106" width="10.7109375" style="5" customWidth="1"/>
    <col min="4107" max="4107" width="13.28515625" style="5" customWidth="1"/>
    <col min="4108" max="4352" width="9.140625" style="5"/>
    <col min="4353" max="4354" width="1.85546875" style="5" customWidth="1"/>
    <col min="4355" max="4355" width="1.5703125" style="5" customWidth="1"/>
    <col min="4356" max="4356" width="2.28515625" style="5" customWidth="1"/>
    <col min="4357" max="4357" width="2" style="5" customWidth="1"/>
    <col min="4358" max="4358" width="2.42578125" style="5" customWidth="1"/>
    <col min="4359" max="4359" width="35.85546875" style="5" customWidth="1"/>
    <col min="4360" max="4360" width="3.42578125" style="5" customWidth="1"/>
    <col min="4361" max="4362" width="10.7109375" style="5" customWidth="1"/>
    <col min="4363" max="4363" width="13.28515625" style="5" customWidth="1"/>
    <col min="4364" max="4608" width="9.140625" style="5"/>
    <col min="4609" max="4610" width="1.85546875" style="5" customWidth="1"/>
    <col min="4611" max="4611" width="1.5703125" style="5" customWidth="1"/>
    <col min="4612" max="4612" width="2.28515625" style="5" customWidth="1"/>
    <col min="4613" max="4613" width="2" style="5" customWidth="1"/>
    <col min="4614" max="4614" width="2.42578125" style="5" customWidth="1"/>
    <col min="4615" max="4615" width="35.85546875" style="5" customWidth="1"/>
    <col min="4616" max="4616" width="3.42578125" style="5" customWidth="1"/>
    <col min="4617" max="4618" width="10.7109375" style="5" customWidth="1"/>
    <col min="4619" max="4619" width="13.28515625" style="5" customWidth="1"/>
    <col min="4620" max="4864" width="9.140625" style="5"/>
    <col min="4865" max="4866" width="1.85546875" style="5" customWidth="1"/>
    <col min="4867" max="4867" width="1.5703125" style="5" customWidth="1"/>
    <col min="4868" max="4868" width="2.28515625" style="5" customWidth="1"/>
    <col min="4869" max="4869" width="2" style="5" customWidth="1"/>
    <col min="4870" max="4870" width="2.42578125" style="5" customWidth="1"/>
    <col min="4871" max="4871" width="35.85546875" style="5" customWidth="1"/>
    <col min="4872" max="4872" width="3.42578125" style="5" customWidth="1"/>
    <col min="4873" max="4874" width="10.7109375" style="5" customWidth="1"/>
    <col min="4875" max="4875" width="13.28515625" style="5" customWidth="1"/>
    <col min="4876" max="5120" width="9.140625" style="5"/>
    <col min="5121" max="5122" width="1.85546875" style="5" customWidth="1"/>
    <col min="5123" max="5123" width="1.5703125" style="5" customWidth="1"/>
    <col min="5124" max="5124" width="2.28515625" style="5" customWidth="1"/>
    <col min="5125" max="5125" width="2" style="5" customWidth="1"/>
    <col min="5126" max="5126" width="2.42578125" style="5" customWidth="1"/>
    <col min="5127" max="5127" width="35.85546875" style="5" customWidth="1"/>
    <col min="5128" max="5128" width="3.42578125" style="5" customWidth="1"/>
    <col min="5129" max="5130" width="10.7109375" style="5" customWidth="1"/>
    <col min="5131" max="5131" width="13.28515625" style="5" customWidth="1"/>
    <col min="5132" max="5376" width="9.140625" style="5"/>
    <col min="5377" max="5378" width="1.85546875" style="5" customWidth="1"/>
    <col min="5379" max="5379" width="1.5703125" style="5" customWidth="1"/>
    <col min="5380" max="5380" width="2.28515625" style="5" customWidth="1"/>
    <col min="5381" max="5381" width="2" style="5" customWidth="1"/>
    <col min="5382" max="5382" width="2.42578125" style="5" customWidth="1"/>
    <col min="5383" max="5383" width="35.85546875" style="5" customWidth="1"/>
    <col min="5384" max="5384" width="3.42578125" style="5" customWidth="1"/>
    <col min="5385" max="5386" width="10.7109375" style="5" customWidth="1"/>
    <col min="5387" max="5387" width="13.28515625" style="5" customWidth="1"/>
    <col min="5388" max="5632" width="9.140625" style="5"/>
    <col min="5633" max="5634" width="1.85546875" style="5" customWidth="1"/>
    <col min="5635" max="5635" width="1.5703125" style="5" customWidth="1"/>
    <col min="5636" max="5636" width="2.28515625" style="5" customWidth="1"/>
    <col min="5637" max="5637" width="2" style="5" customWidth="1"/>
    <col min="5638" max="5638" width="2.42578125" style="5" customWidth="1"/>
    <col min="5639" max="5639" width="35.85546875" style="5" customWidth="1"/>
    <col min="5640" max="5640" width="3.42578125" style="5" customWidth="1"/>
    <col min="5641" max="5642" width="10.7109375" style="5" customWidth="1"/>
    <col min="5643" max="5643" width="13.28515625" style="5" customWidth="1"/>
    <col min="5644" max="5888" width="9.140625" style="5"/>
    <col min="5889" max="5890" width="1.85546875" style="5" customWidth="1"/>
    <col min="5891" max="5891" width="1.5703125" style="5" customWidth="1"/>
    <col min="5892" max="5892" width="2.28515625" style="5" customWidth="1"/>
    <col min="5893" max="5893" width="2" style="5" customWidth="1"/>
    <col min="5894" max="5894" width="2.42578125" style="5" customWidth="1"/>
    <col min="5895" max="5895" width="35.85546875" style="5" customWidth="1"/>
    <col min="5896" max="5896" width="3.42578125" style="5" customWidth="1"/>
    <col min="5897" max="5898" width="10.7109375" style="5" customWidth="1"/>
    <col min="5899" max="5899" width="13.28515625" style="5" customWidth="1"/>
    <col min="5900" max="6144" width="9.140625" style="5"/>
    <col min="6145" max="6146" width="1.85546875" style="5" customWidth="1"/>
    <col min="6147" max="6147" width="1.5703125" style="5" customWidth="1"/>
    <col min="6148" max="6148" width="2.28515625" style="5" customWidth="1"/>
    <col min="6149" max="6149" width="2" style="5" customWidth="1"/>
    <col min="6150" max="6150" width="2.42578125" style="5" customWidth="1"/>
    <col min="6151" max="6151" width="35.85546875" style="5" customWidth="1"/>
    <col min="6152" max="6152" width="3.42578125" style="5" customWidth="1"/>
    <col min="6153" max="6154" width="10.7109375" style="5" customWidth="1"/>
    <col min="6155" max="6155" width="13.28515625" style="5" customWidth="1"/>
    <col min="6156" max="6400" width="9.140625" style="5"/>
    <col min="6401" max="6402" width="1.85546875" style="5" customWidth="1"/>
    <col min="6403" max="6403" width="1.5703125" style="5" customWidth="1"/>
    <col min="6404" max="6404" width="2.28515625" style="5" customWidth="1"/>
    <col min="6405" max="6405" width="2" style="5" customWidth="1"/>
    <col min="6406" max="6406" width="2.42578125" style="5" customWidth="1"/>
    <col min="6407" max="6407" width="35.85546875" style="5" customWidth="1"/>
    <col min="6408" max="6408" width="3.42578125" style="5" customWidth="1"/>
    <col min="6409" max="6410" width="10.7109375" style="5" customWidth="1"/>
    <col min="6411" max="6411" width="13.28515625" style="5" customWidth="1"/>
    <col min="6412" max="6656" width="9.140625" style="5"/>
    <col min="6657" max="6658" width="1.85546875" style="5" customWidth="1"/>
    <col min="6659" max="6659" width="1.5703125" style="5" customWidth="1"/>
    <col min="6660" max="6660" width="2.28515625" style="5" customWidth="1"/>
    <col min="6661" max="6661" width="2" style="5" customWidth="1"/>
    <col min="6662" max="6662" width="2.42578125" style="5" customWidth="1"/>
    <col min="6663" max="6663" width="35.85546875" style="5" customWidth="1"/>
    <col min="6664" max="6664" width="3.42578125" style="5" customWidth="1"/>
    <col min="6665" max="6666" width="10.7109375" style="5" customWidth="1"/>
    <col min="6667" max="6667" width="13.28515625" style="5" customWidth="1"/>
    <col min="6668" max="6912" width="9.140625" style="5"/>
    <col min="6913" max="6914" width="1.85546875" style="5" customWidth="1"/>
    <col min="6915" max="6915" width="1.5703125" style="5" customWidth="1"/>
    <col min="6916" max="6916" width="2.28515625" style="5" customWidth="1"/>
    <col min="6917" max="6917" width="2" style="5" customWidth="1"/>
    <col min="6918" max="6918" width="2.42578125" style="5" customWidth="1"/>
    <col min="6919" max="6919" width="35.85546875" style="5" customWidth="1"/>
    <col min="6920" max="6920" width="3.42578125" style="5" customWidth="1"/>
    <col min="6921" max="6922" width="10.7109375" style="5" customWidth="1"/>
    <col min="6923" max="6923" width="13.28515625" style="5" customWidth="1"/>
    <col min="6924" max="7168" width="9.140625" style="5"/>
    <col min="7169" max="7170" width="1.85546875" style="5" customWidth="1"/>
    <col min="7171" max="7171" width="1.5703125" style="5" customWidth="1"/>
    <col min="7172" max="7172" width="2.28515625" style="5" customWidth="1"/>
    <col min="7173" max="7173" width="2" style="5" customWidth="1"/>
    <col min="7174" max="7174" width="2.42578125" style="5" customWidth="1"/>
    <col min="7175" max="7175" width="35.85546875" style="5" customWidth="1"/>
    <col min="7176" max="7176" width="3.42578125" style="5" customWidth="1"/>
    <col min="7177" max="7178" width="10.7109375" style="5" customWidth="1"/>
    <col min="7179" max="7179" width="13.28515625" style="5" customWidth="1"/>
    <col min="7180" max="7424" width="9.140625" style="5"/>
    <col min="7425" max="7426" width="1.85546875" style="5" customWidth="1"/>
    <col min="7427" max="7427" width="1.5703125" style="5" customWidth="1"/>
    <col min="7428" max="7428" width="2.28515625" style="5" customWidth="1"/>
    <col min="7429" max="7429" width="2" style="5" customWidth="1"/>
    <col min="7430" max="7430" width="2.42578125" style="5" customWidth="1"/>
    <col min="7431" max="7431" width="35.85546875" style="5" customWidth="1"/>
    <col min="7432" max="7432" width="3.42578125" style="5" customWidth="1"/>
    <col min="7433" max="7434" width="10.7109375" style="5" customWidth="1"/>
    <col min="7435" max="7435" width="13.28515625" style="5" customWidth="1"/>
    <col min="7436" max="7680" width="9.140625" style="5"/>
    <col min="7681" max="7682" width="1.85546875" style="5" customWidth="1"/>
    <col min="7683" max="7683" width="1.5703125" style="5" customWidth="1"/>
    <col min="7684" max="7684" width="2.28515625" style="5" customWidth="1"/>
    <col min="7685" max="7685" width="2" style="5" customWidth="1"/>
    <col min="7686" max="7686" width="2.42578125" style="5" customWidth="1"/>
    <col min="7687" max="7687" width="35.85546875" style="5" customWidth="1"/>
    <col min="7688" max="7688" width="3.42578125" style="5" customWidth="1"/>
    <col min="7689" max="7690" width="10.7109375" style="5" customWidth="1"/>
    <col min="7691" max="7691" width="13.28515625" style="5" customWidth="1"/>
    <col min="7692" max="7936" width="9.140625" style="5"/>
    <col min="7937" max="7938" width="1.85546875" style="5" customWidth="1"/>
    <col min="7939" max="7939" width="1.5703125" style="5" customWidth="1"/>
    <col min="7940" max="7940" width="2.28515625" style="5" customWidth="1"/>
    <col min="7941" max="7941" width="2" style="5" customWidth="1"/>
    <col min="7942" max="7942" width="2.42578125" style="5" customWidth="1"/>
    <col min="7943" max="7943" width="35.85546875" style="5" customWidth="1"/>
    <col min="7944" max="7944" width="3.42578125" style="5" customWidth="1"/>
    <col min="7945" max="7946" width="10.7109375" style="5" customWidth="1"/>
    <col min="7947" max="7947" width="13.28515625" style="5" customWidth="1"/>
    <col min="7948" max="8192" width="9.140625" style="5"/>
    <col min="8193" max="8194" width="1.85546875" style="5" customWidth="1"/>
    <col min="8195" max="8195" width="1.5703125" style="5" customWidth="1"/>
    <col min="8196" max="8196" width="2.28515625" style="5" customWidth="1"/>
    <col min="8197" max="8197" width="2" style="5" customWidth="1"/>
    <col min="8198" max="8198" width="2.42578125" style="5" customWidth="1"/>
    <col min="8199" max="8199" width="35.85546875" style="5" customWidth="1"/>
    <col min="8200" max="8200" width="3.42578125" style="5" customWidth="1"/>
    <col min="8201" max="8202" width="10.7109375" style="5" customWidth="1"/>
    <col min="8203" max="8203" width="13.28515625" style="5" customWidth="1"/>
    <col min="8204" max="8448" width="9.140625" style="5"/>
    <col min="8449" max="8450" width="1.85546875" style="5" customWidth="1"/>
    <col min="8451" max="8451" width="1.5703125" style="5" customWidth="1"/>
    <col min="8452" max="8452" width="2.28515625" style="5" customWidth="1"/>
    <col min="8453" max="8453" width="2" style="5" customWidth="1"/>
    <col min="8454" max="8454" width="2.42578125" style="5" customWidth="1"/>
    <col min="8455" max="8455" width="35.85546875" style="5" customWidth="1"/>
    <col min="8456" max="8456" width="3.42578125" style="5" customWidth="1"/>
    <col min="8457" max="8458" width="10.7109375" style="5" customWidth="1"/>
    <col min="8459" max="8459" width="13.28515625" style="5" customWidth="1"/>
    <col min="8460" max="8704" width="9.140625" style="5"/>
    <col min="8705" max="8706" width="1.85546875" style="5" customWidth="1"/>
    <col min="8707" max="8707" width="1.5703125" style="5" customWidth="1"/>
    <col min="8708" max="8708" width="2.28515625" style="5" customWidth="1"/>
    <col min="8709" max="8709" width="2" style="5" customWidth="1"/>
    <col min="8710" max="8710" width="2.42578125" style="5" customWidth="1"/>
    <col min="8711" max="8711" width="35.85546875" style="5" customWidth="1"/>
    <col min="8712" max="8712" width="3.42578125" style="5" customWidth="1"/>
    <col min="8713" max="8714" width="10.7109375" style="5" customWidth="1"/>
    <col min="8715" max="8715" width="13.28515625" style="5" customWidth="1"/>
    <col min="8716" max="8960" width="9.140625" style="5"/>
    <col min="8961" max="8962" width="1.85546875" style="5" customWidth="1"/>
    <col min="8963" max="8963" width="1.5703125" style="5" customWidth="1"/>
    <col min="8964" max="8964" width="2.28515625" style="5" customWidth="1"/>
    <col min="8965" max="8965" width="2" style="5" customWidth="1"/>
    <col min="8966" max="8966" width="2.42578125" style="5" customWidth="1"/>
    <col min="8967" max="8967" width="35.85546875" style="5" customWidth="1"/>
    <col min="8968" max="8968" width="3.42578125" style="5" customWidth="1"/>
    <col min="8969" max="8970" width="10.7109375" style="5" customWidth="1"/>
    <col min="8971" max="8971" width="13.28515625" style="5" customWidth="1"/>
    <col min="8972" max="9216" width="9.140625" style="5"/>
    <col min="9217" max="9218" width="1.85546875" style="5" customWidth="1"/>
    <col min="9219" max="9219" width="1.5703125" style="5" customWidth="1"/>
    <col min="9220" max="9220" width="2.28515625" style="5" customWidth="1"/>
    <col min="9221" max="9221" width="2" style="5" customWidth="1"/>
    <col min="9222" max="9222" width="2.42578125" style="5" customWidth="1"/>
    <col min="9223" max="9223" width="35.85546875" style="5" customWidth="1"/>
    <col min="9224" max="9224" width="3.42578125" style="5" customWidth="1"/>
    <col min="9225" max="9226" width="10.7109375" style="5" customWidth="1"/>
    <col min="9227" max="9227" width="13.28515625" style="5" customWidth="1"/>
    <col min="9228" max="9472" width="9.140625" style="5"/>
    <col min="9473" max="9474" width="1.85546875" style="5" customWidth="1"/>
    <col min="9475" max="9475" width="1.5703125" style="5" customWidth="1"/>
    <col min="9476" max="9476" width="2.28515625" style="5" customWidth="1"/>
    <col min="9477" max="9477" width="2" style="5" customWidth="1"/>
    <col min="9478" max="9478" width="2.42578125" style="5" customWidth="1"/>
    <col min="9479" max="9479" width="35.85546875" style="5" customWidth="1"/>
    <col min="9480" max="9480" width="3.42578125" style="5" customWidth="1"/>
    <col min="9481" max="9482" width="10.7109375" style="5" customWidth="1"/>
    <col min="9483" max="9483" width="13.28515625" style="5" customWidth="1"/>
    <col min="9484" max="9728" width="9.140625" style="5"/>
    <col min="9729" max="9730" width="1.85546875" style="5" customWidth="1"/>
    <col min="9731" max="9731" width="1.5703125" style="5" customWidth="1"/>
    <col min="9732" max="9732" width="2.28515625" style="5" customWidth="1"/>
    <col min="9733" max="9733" width="2" style="5" customWidth="1"/>
    <col min="9734" max="9734" width="2.42578125" style="5" customWidth="1"/>
    <col min="9735" max="9735" width="35.85546875" style="5" customWidth="1"/>
    <col min="9736" max="9736" width="3.42578125" style="5" customWidth="1"/>
    <col min="9737" max="9738" width="10.7109375" style="5" customWidth="1"/>
    <col min="9739" max="9739" width="13.28515625" style="5" customWidth="1"/>
    <col min="9740" max="9984" width="9.140625" style="5"/>
    <col min="9985" max="9986" width="1.85546875" style="5" customWidth="1"/>
    <col min="9987" max="9987" width="1.5703125" style="5" customWidth="1"/>
    <col min="9988" max="9988" width="2.28515625" style="5" customWidth="1"/>
    <col min="9989" max="9989" width="2" style="5" customWidth="1"/>
    <col min="9990" max="9990" width="2.42578125" style="5" customWidth="1"/>
    <col min="9991" max="9991" width="35.85546875" style="5" customWidth="1"/>
    <col min="9992" max="9992" width="3.42578125" style="5" customWidth="1"/>
    <col min="9993" max="9994" width="10.7109375" style="5" customWidth="1"/>
    <col min="9995" max="9995" width="13.28515625" style="5" customWidth="1"/>
    <col min="9996" max="10240" width="9.140625" style="5"/>
    <col min="10241" max="10242" width="1.85546875" style="5" customWidth="1"/>
    <col min="10243" max="10243" width="1.5703125" style="5" customWidth="1"/>
    <col min="10244" max="10244" width="2.28515625" style="5" customWidth="1"/>
    <col min="10245" max="10245" width="2" style="5" customWidth="1"/>
    <col min="10246" max="10246" width="2.42578125" style="5" customWidth="1"/>
    <col min="10247" max="10247" width="35.85546875" style="5" customWidth="1"/>
    <col min="10248" max="10248" width="3.42578125" style="5" customWidth="1"/>
    <col min="10249" max="10250" width="10.7109375" style="5" customWidth="1"/>
    <col min="10251" max="10251" width="13.28515625" style="5" customWidth="1"/>
    <col min="10252" max="10496" width="9.140625" style="5"/>
    <col min="10497" max="10498" width="1.85546875" style="5" customWidth="1"/>
    <col min="10499" max="10499" width="1.5703125" style="5" customWidth="1"/>
    <col min="10500" max="10500" width="2.28515625" style="5" customWidth="1"/>
    <col min="10501" max="10501" width="2" style="5" customWidth="1"/>
    <col min="10502" max="10502" width="2.42578125" style="5" customWidth="1"/>
    <col min="10503" max="10503" width="35.85546875" style="5" customWidth="1"/>
    <col min="10504" max="10504" width="3.42578125" style="5" customWidth="1"/>
    <col min="10505" max="10506" width="10.7109375" style="5" customWidth="1"/>
    <col min="10507" max="10507" width="13.28515625" style="5" customWidth="1"/>
    <col min="10508" max="10752" width="9.140625" style="5"/>
    <col min="10753" max="10754" width="1.85546875" style="5" customWidth="1"/>
    <col min="10755" max="10755" width="1.5703125" style="5" customWidth="1"/>
    <col min="10756" max="10756" width="2.28515625" style="5" customWidth="1"/>
    <col min="10757" max="10757" width="2" style="5" customWidth="1"/>
    <col min="10758" max="10758" width="2.42578125" style="5" customWidth="1"/>
    <col min="10759" max="10759" width="35.85546875" style="5" customWidth="1"/>
    <col min="10760" max="10760" width="3.42578125" style="5" customWidth="1"/>
    <col min="10761" max="10762" width="10.7109375" style="5" customWidth="1"/>
    <col min="10763" max="10763" width="13.28515625" style="5" customWidth="1"/>
    <col min="10764" max="11008" width="9.140625" style="5"/>
    <col min="11009" max="11010" width="1.85546875" style="5" customWidth="1"/>
    <col min="11011" max="11011" width="1.5703125" style="5" customWidth="1"/>
    <col min="11012" max="11012" width="2.28515625" style="5" customWidth="1"/>
    <col min="11013" max="11013" width="2" style="5" customWidth="1"/>
    <col min="11014" max="11014" width="2.42578125" style="5" customWidth="1"/>
    <col min="11015" max="11015" width="35.85546875" style="5" customWidth="1"/>
    <col min="11016" max="11016" width="3.42578125" style="5" customWidth="1"/>
    <col min="11017" max="11018" width="10.7109375" style="5" customWidth="1"/>
    <col min="11019" max="11019" width="13.28515625" style="5" customWidth="1"/>
    <col min="11020" max="11264" width="9.140625" style="5"/>
    <col min="11265" max="11266" width="1.85546875" style="5" customWidth="1"/>
    <col min="11267" max="11267" width="1.5703125" style="5" customWidth="1"/>
    <col min="11268" max="11268" width="2.28515625" style="5" customWidth="1"/>
    <col min="11269" max="11269" width="2" style="5" customWidth="1"/>
    <col min="11270" max="11270" width="2.42578125" style="5" customWidth="1"/>
    <col min="11271" max="11271" width="35.85546875" style="5" customWidth="1"/>
    <col min="11272" max="11272" width="3.42578125" style="5" customWidth="1"/>
    <col min="11273" max="11274" width="10.7109375" style="5" customWidth="1"/>
    <col min="11275" max="11275" width="13.28515625" style="5" customWidth="1"/>
    <col min="11276" max="11520" width="9.140625" style="5"/>
    <col min="11521" max="11522" width="1.85546875" style="5" customWidth="1"/>
    <col min="11523" max="11523" width="1.5703125" style="5" customWidth="1"/>
    <col min="11524" max="11524" width="2.28515625" style="5" customWidth="1"/>
    <col min="11525" max="11525" width="2" style="5" customWidth="1"/>
    <col min="11526" max="11526" width="2.42578125" style="5" customWidth="1"/>
    <col min="11527" max="11527" width="35.85546875" style="5" customWidth="1"/>
    <col min="11528" max="11528" width="3.42578125" style="5" customWidth="1"/>
    <col min="11529" max="11530" width="10.7109375" style="5" customWidth="1"/>
    <col min="11531" max="11531" width="13.28515625" style="5" customWidth="1"/>
    <col min="11532" max="11776" width="9.140625" style="5"/>
    <col min="11777" max="11778" width="1.85546875" style="5" customWidth="1"/>
    <col min="11779" max="11779" width="1.5703125" style="5" customWidth="1"/>
    <col min="11780" max="11780" width="2.28515625" style="5" customWidth="1"/>
    <col min="11781" max="11781" width="2" style="5" customWidth="1"/>
    <col min="11782" max="11782" width="2.42578125" style="5" customWidth="1"/>
    <col min="11783" max="11783" width="35.85546875" style="5" customWidth="1"/>
    <col min="11784" max="11784" width="3.42578125" style="5" customWidth="1"/>
    <col min="11785" max="11786" width="10.7109375" style="5" customWidth="1"/>
    <col min="11787" max="11787" width="13.28515625" style="5" customWidth="1"/>
    <col min="11788" max="12032" width="9.140625" style="5"/>
    <col min="12033" max="12034" width="1.85546875" style="5" customWidth="1"/>
    <col min="12035" max="12035" width="1.5703125" style="5" customWidth="1"/>
    <col min="12036" max="12036" width="2.28515625" style="5" customWidth="1"/>
    <col min="12037" max="12037" width="2" style="5" customWidth="1"/>
    <col min="12038" max="12038" width="2.42578125" style="5" customWidth="1"/>
    <col min="12039" max="12039" width="35.85546875" style="5" customWidth="1"/>
    <col min="12040" max="12040" width="3.42578125" style="5" customWidth="1"/>
    <col min="12041" max="12042" width="10.7109375" style="5" customWidth="1"/>
    <col min="12043" max="12043" width="13.28515625" style="5" customWidth="1"/>
    <col min="12044" max="12288" width="9.140625" style="5"/>
    <col min="12289" max="12290" width="1.85546875" style="5" customWidth="1"/>
    <col min="12291" max="12291" width="1.5703125" style="5" customWidth="1"/>
    <col min="12292" max="12292" width="2.28515625" style="5" customWidth="1"/>
    <col min="12293" max="12293" width="2" style="5" customWidth="1"/>
    <col min="12294" max="12294" width="2.42578125" style="5" customWidth="1"/>
    <col min="12295" max="12295" width="35.85546875" style="5" customWidth="1"/>
    <col min="12296" max="12296" width="3.42578125" style="5" customWidth="1"/>
    <col min="12297" max="12298" width="10.7109375" style="5" customWidth="1"/>
    <col min="12299" max="12299" width="13.28515625" style="5" customWidth="1"/>
    <col min="12300" max="12544" width="9.140625" style="5"/>
    <col min="12545" max="12546" width="1.85546875" style="5" customWidth="1"/>
    <col min="12547" max="12547" width="1.5703125" style="5" customWidth="1"/>
    <col min="12548" max="12548" width="2.28515625" style="5" customWidth="1"/>
    <col min="12549" max="12549" width="2" style="5" customWidth="1"/>
    <col min="12550" max="12550" width="2.42578125" style="5" customWidth="1"/>
    <col min="12551" max="12551" width="35.85546875" style="5" customWidth="1"/>
    <col min="12552" max="12552" width="3.42578125" style="5" customWidth="1"/>
    <col min="12553" max="12554" width="10.7109375" style="5" customWidth="1"/>
    <col min="12555" max="12555" width="13.28515625" style="5" customWidth="1"/>
    <col min="12556" max="12800" width="9.140625" style="5"/>
    <col min="12801" max="12802" width="1.85546875" style="5" customWidth="1"/>
    <col min="12803" max="12803" width="1.5703125" style="5" customWidth="1"/>
    <col min="12804" max="12804" width="2.28515625" style="5" customWidth="1"/>
    <col min="12805" max="12805" width="2" style="5" customWidth="1"/>
    <col min="12806" max="12806" width="2.42578125" style="5" customWidth="1"/>
    <col min="12807" max="12807" width="35.85546875" style="5" customWidth="1"/>
    <col min="12808" max="12808" width="3.42578125" style="5" customWidth="1"/>
    <col min="12809" max="12810" width="10.7109375" style="5" customWidth="1"/>
    <col min="12811" max="12811" width="13.28515625" style="5" customWidth="1"/>
    <col min="12812" max="13056" width="9.140625" style="5"/>
    <col min="13057" max="13058" width="1.85546875" style="5" customWidth="1"/>
    <col min="13059" max="13059" width="1.5703125" style="5" customWidth="1"/>
    <col min="13060" max="13060" width="2.28515625" style="5" customWidth="1"/>
    <col min="13061" max="13061" width="2" style="5" customWidth="1"/>
    <col min="13062" max="13062" width="2.42578125" style="5" customWidth="1"/>
    <col min="13063" max="13063" width="35.85546875" style="5" customWidth="1"/>
    <col min="13064" max="13064" width="3.42578125" style="5" customWidth="1"/>
    <col min="13065" max="13066" width="10.7109375" style="5" customWidth="1"/>
    <col min="13067" max="13067" width="13.28515625" style="5" customWidth="1"/>
    <col min="13068" max="13312" width="9.140625" style="5"/>
    <col min="13313" max="13314" width="1.85546875" style="5" customWidth="1"/>
    <col min="13315" max="13315" width="1.5703125" style="5" customWidth="1"/>
    <col min="13316" max="13316" width="2.28515625" style="5" customWidth="1"/>
    <col min="13317" max="13317" width="2" style="5" customWidth="1"/>
    <col min="13318" max="13318" width="2.42578125" style="5" customWidth="1"/>
    <col min="13319" max="13319" width="35.85546875" style="5" customWidth="1"/>
    <col min="13320" max="13320" width="3.42578125" style="5" customWidth="1"/>
    <col min="13321" max="13322" width="10.7109375" style="5" customWidth="1"/>
    <col min="13323" max="13323" width="13.28515625" style="5" customWidth="1"/>
    <col min="13324" max="13568" width="9.140625" style="5"/>
    <col min="13569" max="13570" width="1.85546875" style="5" customWidth="1"/>
    <col min="13571" max="13571" width="1.5703125" style="5" customWidth="1"/>
    <col min="13572" max="13572" width="2.28515625" style="5" customWidth="1"/>
    <col min="13573" max="13573" width="2" style="5" customWidth="1"/>
    <col min="13574" max="13574" width="2.42578125" style="5" customWidth="1"/>
    <col min="13575" max="13575" width="35.85546875" style="5" customWidth="1"/>
    <col min="13576" max="13576" width="3.42578125" style="5" customWidth="1"/>
    <col min="13577" max="13578" width="10.7109375" style="5" customWidth="1"/>
    <col min="13579" max="13579" width="13.28515625" style="5" customWidth="1"/>
    <col min="13580" max="13824" width="9.140625" style="5"/>
    <col min="13825" max="13826" width="1.85546875" style="5" customWidth="1"/>
    <col min="13827" max="13827" width="1.5703125" style="5" customWidth="1"/>
    <col min="13828" max="13828" width="2.28515625" style="5" customWidth="1"/>
    <col min="13829" max="13829" width="2" style="5" customWidth="1"/>
    <col min="13830" max="13830" width="2.42578125" style="5" customWidth="1"/>
    <col min="13831" max="13831" width="35.85546875" style="5" customWidth="1"/>
    <col min="13832" max="13832" width="3.42578125" style="5" customWidth="1"/>
    <col min="13833" max="13834" width="10.7109375" style="5" customWidth="1"/>
    <col min="13835" max="13835" width="13.28515625" style="5" customWidth="1"/>
    <col min="13836" max="14080" width="9.140625" style="5"/>
    <col min="14081" max="14082" width="1.85546875" style="5" customWidth="1"/>
    <col min="14083" max="14083" width="1.5703125" style="5" customWidth="1"/>
    <col min="14084" max="14084" width="2.28515625" style="5" customWidth="1"/>
    <col min="14085" max="14085" width="2" style="5" customWidth="1"/>
    <col min="14086" max="14086" width="2.42578125" style="5" customWidth="1"/>
    <col min="14087" max="14087" width="35.85546875" style="5" customWidth="1"/>
    <col min="14088" max="14088" width="3.42578125" style="5" customWidth="1"/>
    <col min="14089" max="14090" width="10.7109375" style="5" customWidth="1"/>
    <col min="14091" max="14091" width="13.28515625" style="5" customWidth="1"/>
    <col min="14092" max="14336" width="9.140625" style="5"/>
    <col min="14337" max="14338" width="1.85546875" style="5" customWidth="1"/>
    <col min="14339" max="14339" width="1.5703125" style="5" customWidth="1"/>
    <col min="14340" max="14340" width="2.28515625" style="5" customWidth="1"/>
    <col min="14341" max="14341" width="2" style="5" customWidth="1"/>
    <col min="14342" max="14342" width="2.42578125" style="5" customWidth="1"/>
    <col min="14343" max="14343" width="35.85546875" style="5" customWidth="1"/>
    <col min="14344" max="14344" width="3.42578125" style="5" customWidth="1"/>
    <col min="14345" max="14346" width="10.7109375" style="5" customWidth="1"/>
    <col min="14347" max="14347" width="13.28515625" style="5" customWidth="1"/>
    <col min="14348" max="14592" width="9.140625" style="5"/>
    <col min="14593" max="14594" width="1.85546875" style="5" customWidth="1"/>
    <col min="14595" max="14595" width="1.5703125" style="5" customWidth="1"/>
    <col min="14596" max="14596" width="2.28515625" style="5" customWidth="1"/>
    <col min="14597" max="14597" width="2" style="5" customWidth="1"/>
    <col min="14598" max="14598" width="2.42578125" style="5" customWidth="1"/>
    <col min="14599" max="14599" width="35.85546875" style="5" customWidth="1"/>
    <col min="14600" max="14600" width="3.42578125" style="5" customWidth="1"/>
    <col min="14601" max="14602" width="10.7109375" style="5" customWidth="1"/>
    <col min="14603" max="14603" width="13.28515625" style="5" customWidth="1"/>
    <col min="14604" max="14848" width="9.140625" style="5"/>
    <col min="14849" max="14850" width="1.85546875" style="5" customWidth="1"/>
    <col min="14851" max="14851" width="1.5703125" style="5" customWidth="1"/>
    <col min="14852" max="14852" width="2.28515625" style="5" customWidth="1"/>
    <col min="14853" max="14853" width="2" style="5" customWidth="1"/>
    <col min="14854" max="14854" width="2.42578125" style="5" customWidth="1"/>
    <col min="14855" max="14855" width="35.85546875" style="5" customWidth="1"/>
    <col min="14856" max="14856" width="3.42578125" style="5" customWidth="1"/>
    <col min="14857" max="14858" width="10.7109375" style="5" customWidth="1"/>
    <col min="14859" max="14859" width="13.28515625" style="5" customWidth="1"/>
    <col min="14860" max="15104" width="9.140625" style="5"/>
    <col min="15105" max="15106" width="1.85546875" style="5" customWidth="1"/>
    <col min="15107" max="15107" width="1.5703125" style="5" customWidth="1"/>
    <col min="15108" max="15108" width="2.28515625" style="5" customWidth="1"/>
    <col min="15109" max="15109" width="2" style="5" customWidth="1"/>
    <col min="15110" max="15110" width="2.42578125" style="5" customWidth="1"/>
    <col min="15111" max="15111" width="35.85546875" style="5" customWidth="1"/>
    <col min="15112" max="15112" width="3.42578125" style="5" customWidth="1"/>
    <col min="15113" max="15114" width="10.7109375" style="5" customWidth="1"/>
    <col min="15115" max="15115" width="13.28515625" style="5" customWidth="1"/>
    <col min="15116" max="15360" width="9.140625" style="5"/>
    <col min="15361" max="15362" width="1.85546875" style="5" customWidth="1"/>
    <col min="15363" max="15363" width="1.5703125" style="5" customWidth="1"/>
    <col min="15364" max="15364" width="2.28515625" style="5" customWidth="1"/>
    <col min="15365" max="15365" width="2" style="5" customWidth="1"/>
    <col min="15366" max="15366" width="2.42578125" style="5" customWidth="1"/>
    <col min="15367" max="15367" width="35.85546875" style="5" customWidth="1"/>
    <col min="15368" max="15368" width="3.42578125" style="5" customWidth="1"/>
    <col min="15369" max="15370" width="10.7109375" style="5" customWidth="1"/>
    <col min="15371" max="15371" width="13.28515625" style="5" customWidth="1"/>
    <col min="15372" max="15616" width="9.140625" style="5"/>
    <col min="15617" max="15618" width="1.85546875" style="5" customWidth="1"/>
    <col min="15619" max="15619" width="1.5703125" style="5" customWidth="1"/>
    <col min="15620" max="15620" width="2.28515625" style="5" customWidth="1"/>
    <col min="15621" max="15621" width="2" style="5" customWidth="1"/>
    <col min="15622" max="15622" width="2.42578125" style="5" customWidth="1"/>
    <col min="15623" max="15623" width="35.85546875" style="5" customWidth="1"/>
    <col min="15624" max="15624" width="3.42578125" style="5" customWidth="1"/>
    <col min="15625" max="15626" width="10.7109375" style="5" customWidth="1"/>
    <col min="15627" max="15627" width="13.28515625" style="5" customWidth="1"/>
    <col min="15628" max="15872" width="9.140625" style="5"/>
    <col min="15873" max="15874" width="1.85546875" style="5" customWidth="1"/>
    <col min="15875" max="15875" width="1.5703125" style="5" customWidth="1"/>
    <col min="15876" max="15876" width="2.28515625" style="5" customWidth="1"/>
    <col min="15877" max="15877" width="2" style="5" customWidth="1"/>
    <col min="15878" max="15878" width="2.42578125" style="5" customWidth="1"/>
    <col min="15879" max="15879" width="35.85546875" style="5" customWidth="1"/>
    <col min="15880" max="15880" width="3.42578125" style="5" customWidth="1"/>
    <col min="15881" max="15882" width="10.7109375" style="5" customWidth="1"/>
    <col min="15883" max="15883" width="13.28515625" style="5" customWidth="1"/>
    <col min="15884" max="16128" width="9.140625" style="5"/>
    <col min="16129" max="16130" width="1.85546875" style="5" customWidth="1"/>
    <col min="16131" max="16131" width="1.5703125" style="5" customWidth="1"/>
    <col min="16132" max="16132" width="2.28515625" style="5" customWidth="1"/>
    <col min="16133" max="16133" width="2" style="5" customWidth="1"/>
    <col min="16134" max="16134" width="2.42578125" style="5" customWidth="1"/>
    <col min="16135" max="16135" width="35.85546875" style="5" customWidth="1"/>
    <col min="16136" max="16136" width="3.42578125" style="5" customWidth="1"/>
    <col min="16137" max="16138" width="10.7109375" style="5" customWidth="1"/>
    <col min="16139" max="16139" width="13.28515625" style="5" customWidth="1"/>
    <col min="16140" max="16384" width="9.140625" style="5"/>
  </cols>
  <sheetData>
    <row r="1" spans="1:11">
      <c r="A1" s="242"/>
      <c r="B1" s="242"/>
      <c r="C1" s="242"/>
      <c r="D1" s="242"/>
      <c r="E1" s="242"/>
      <c r="F1" s="242"/>
      <c r="G1" s="242"/>
      <c r="H1" s="253" t="s">
        <v>345</v>
      </c>
      <c r="I1" s="254"/>
      <c r="J1" s="255"/>
      <c r="K1" s="242"/>
    </row>
    <row r="2" spans="1:11">
      <c r="A2" s="242"/>
      <c r="B2" s="242"/>
      <c r="C2" s="242"/>
      <c r="D2" s="242"/>
      <c r="E2" s="242"/>
      <c r="F2" s="242"/>
      <c r="G2" s="242"/>
      <c r="H2" s="253" t="s">
        <v>346</v>
      </c>
      <c r="I2" s="254"/>
      <c r="J2" s="255"/>
      <c r="K2" s="242"/>
    </row>
    <row r="3" spans="1:11" ht="15" customHeight="1">
      <c r="A3" s="242"/>
      <c r="B3" s="242"/>
      <c r="C3" s="242"/>
      <c r="D3" s="242"/>
      <c r="E3" s="242"/>
      <c r="F3" s="242"/>
      <c r="G3" s="242"/>
      <c r="H3" s="253" t="s">
        <v>347</v>
      </c>
      <c r="I3" s="254"/>
      <c r="J3" s="256"/>
      <c r="K3" s="242"/>
    </row>
    <row r="4" spans="1:11" ht="6" customHeight="1">
      <c r="A4" s="242"/>
      <c r="B4" s="242"/>
      <c r="C4" s="242"/>
      <c r="D4" s="242"/>
      <c r="E4" s="242"/>
      <c r="F4" s="242"/>
      <c r="G4" s="242"/>
      <c r="I4" s="255"/>
      <c r="J4" s="256"/>
      <c r="K4" s="242"/>
    </row>
    <row r="5" spans="1:11">
      <c r="A5" s="420" t="s">
        <v>348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</row>
    <row r="6" spans="1:11" ht="30" customHeight="1">
      <c r="A6" s="421" t="s">
        <v>4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</row>
    <row r="7" spans="1:11">
      <c r="A7" s="421" t="s">
        <v>5</v>
      </c>
      <c r="B7" s="421"/>
      <c r="C7" s="421"/>
      <c r="D7" s="421"/>
      <c r="E7" s="421"/>
      <c r="F7" s="421"/>
      <c r="G7" s="421"/>
      <c r="H7" s="421"/>
      <c r="I7" s="421"/>
      <c r="J7" s="421"/>
      <c r="K7" s="421"/>
    </row>
    <row r="8" spans="1:11" ht="6.95" customHeight="1">
      <c r="A8" s="258"/>
      <c r="B8" s="258"/>
      <c r="C8" s="258"/>
      <c r="D8" s="258"/>
      <c r="E8" s="258"/>
      <c r="F8" s="259"/>
      <c r="G8" s="413"/>
      <c r="H8" s="413"/>
      <c r="I8" s="421"/>
      <c r="J8" s="421"/>
      <c r="K8" s="421"/>
    </row>
    <row r="9" spans="1:11" ht="15" customHeight="1">
      <c r="A9" s="422" t="s">
        <v>349</v>
      </c>
      <c r="B9" s="423"/>
      <c r="C9" s="423"/>
      <c r="D9" s="423"/>
      <c r="E9" s="423"/>
      <c r="F9" s="423"/>
      <c r="G9" s="423"/>
      <c r="H9" s="423"/>
      <c r="I9" s="423"/>
      <c r="J9" s="423"/>
      <c r="K9" s="423"/>
    </row>
    <row r="10" spans="1:11" ht="6.95" customHeight="1">
      <c r="A10" s="287"/>
      <c r="B10" s="288"/>
      <c r="C10" s="288"/>
      <c r="D10" s="288"/>
      <c r="E10" s="288"/>
      <c r="F10" s="288"/>
      <c r="G10" s="288"/>
      <c r="H10" s="288"/>
      <c r="I10" s="288"/>
      <c r="J10" s="288"/>
      <c r="K10" s="288"/>
    </row>
    <row r="11" spans="1:11">
      <c r="A11" s="419" t="s">
        <v>400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4"/>
    </row>
    <row r="12" spans="1:11">
      <c r="A12" s="394" t="s">
        <v>397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</row>
    <row r="13" spans="1:11">
      <c r="A13" s="394" t="s">
        <v>8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</row>
    <row r="14" spans="1:11" ht="11.1" customHeight="1">
      <c r="A14" s="287"/>
      <c r="B14" s="288"/>
      <c r="C14" s="288"/>
      <c r="D14" s="288"/>
      <c r="E14" s="288"/>
      <c r="F14" s="288"/>
      <c r="G14" s="284"/>
      <c r="H14" s="284"/>
      <c r="I14" s="284"/>
      <c r="J14" s="284"/>
      <c r="K14" s="284"/>
    </row>
    <row r="15" spans="1:11">
      <c r="A15" s="419" t="s">
        <v>9</v>
      </c>
      <c r="B15" s="394"/>
      <c r="C15" s="394"/>
      <c r="D15" s="394"/>
      <c r="E15" s="394"/>
      <c r="F15" s="394"/>
      <c r="G15" s="394"/>
      <c r="H15" s="394"/>
      <c r="I15" s="394"/>
      <c r="J15" s="394"/>
      <c r="K15" s="394"/>
    </row>
    <row r="16" spans="1:11" ht="15" customHeight="1">
      <c r="A16" s="394" t="s">
        <v>401</v>
      </c>
      <c r="B16" s="394"/>
      <c r="C16" s="394"/>
      <c r="D16" s="394"/>
      <c r="E16" s="394"/>
      <c r="F16" s="394"/>
      <c r="G16" s="394"/>
      <c r="H16" s="394"/>
      <c r="I16" s="394"/>
      <c r="J16" s="394"/>
      <c r="K16" s="394"/>
    </row>
    <row r="17" spans="1:11">
      <c r="A17" s="289"/>
      <c r="B17" s="284"/>
      <c r="C17" s="284"/>
      <c r="D17" s="284"/>
      <c r="E17" s="284"/>
      <c r="F17" s="284"/>
      <c r="G17" s="284" t="s">
        <v>350</v>
      </c>
      <c r="H17" s="284"/>
      <c r="I17" s="290"/>
      <c r="J17" s="290"/>
      <c r="K17" s="291"/>
    </row>
    <row r="18" spans="1:11" ht="9" customHeight="1">
      <c r="A18" s="394"/>
      <c r="B18" s="394"/>
      <c r="C18" s="394"/>
      <c r="D18" s="394"/>
      <c r="E18" s="394"/>
      <c r="F18" s="394"/>
      <c r="G18" s="394"/>
      <c r="H18" s="394"/>
      <c r="I18" s="394"/>
      <c r="J18" s="394"/>
      <c r="K18" s="394"/>
    </row>
    <row r="19" spans="1:11">
      <c r="A19" s="289"/>
      <c r="B19" s="284"/>
      <c r="C19" s="284"/>
      <c r="D19" s="284"/>
      <c r="E19" s="284"/>
      <c r="F19" s="284"/>
      <c r="G19" s="284"/>
      <c r="H19" s="284"/>
      <c r="I19" s="292"/>
      <c r="J19" s="293"/>
      <c r="K19" s="294" t="s">
        <v>13</v>
      </c>
    </row>
    <row r="20" spans="1:11">
      <c r="A20" s="289"/>
      <c r="B20" s="284"/>
      <c r="C20" s="284"/>
      <c r="D20" s="284"/>
      <c r="E20" s="284"/>
      <c r="F20" s="284"/>
      <c r="G20" s="284"/>
      <c r="H20" s="284"/>
      <c r="I20" s="295"/>
      <c r="J20" s="295" t="s">
        <v>351</v>
      </c>
      <c r="K20" s="296"/>
    </row>
    <row r="21" spans="1:11">
      <c r="A21" s="289"/>
      <c r="B21" s="284"/>
      <c r="C21" s="284"/>
      <c r="D21" s="284"/>
      <c r="E21" s="284"/>
      <c r="F21" s="284"/>
      <c r="G21" s="284"/>
      <c r="H21" s="284"/>
      <c r="I21" s="295"/>
      <c r="J21" s="295" t="s">
        <v>15</v>
      </c>
      <c r="K21" s="296"/>
    </row>
    <row r="22" spans="1:11">
      <c r="A22" s="289"/>
      <c r="B22" s="284"/>
      <c r="C22" s="284"/>
      <c r="D22" s="284"/>
      <c r="E22" s="284"/>
      <c r="F22" s="284"/>
      <c r="G22" s="284"/>
      <c r="H22" s="284"/>
      <c r="I22" s="297"/>
      <c r="J22" s="295" t="s">
        <v>17</v>
      </c>
      <c r="K22" s="296" t="s">
        <v>18</v>
      </c>
    </row>
    <row r="23" spans="1:11" ht="8.1" customHeight="1">
      <c r="A23" s="298"/>
      <c r="B23" s="298"/>
      <c r="C23" s="298"/>
      <c r="D23" s="298"/>
      <c r="E23" s="298"/>
      <c r="F23" s="298"/>
      <c r="G23" s="284"/>
      <c r="H23" s="284"/>
      <c r="I23" s="299"/>
      <c r="J23" s="299"/>
      <c r="K23" s="300"/>
    </row>
    <row r="24" spans="1:11">
      <c r="A24" s="298"/>
      <c r="B24" s="298"/>
      <c r="C24" s="298"/>
      <c r="D24" s="298"/>
      <c r="E24" s="298"/>
      <c r="F24" s="298"/>
      <c r="G24" s="301"/>
      <c r="H24" s="284"/>
      <c r="I24" s="299"/>
      <c r="J24" s="299"/>
      <c r="K24" s="297" t="s">
        <v>352</v>
      </c>
    </row>
    <row r="25" spans="1:11" ht="15" customHeight="1">
      <c r="A25" s="409" t="s">
        <v>30</v>
      </c>
      <c r="B25" s="414"/>
      <c r="C25" s="414"/>
      <c r="D25" s="414"/>
      <c r="E25" s="414"/>
      <c r="F25" s="414"/>
      <c r="G25" s="409" t="s">
        <v>31</v>
      </c>
      <c r="H25" s="409" t="s">
        <v>353</v>
      </c>
      <c r="I25" s="415" t="s">
        <v>354</v>
      </c>
      <c r="J25" s="416"/>
      <c r="K25" s="416"/>
    </row>
    <row r="26" spans="1:11">
      <c r="A26" s="414"/>
      <c r="B26" s="414"/>
      <c r="C26" s="414"/>
      <c r="D26" s="414"/>
      <c r="E26" s="414"/>
      <c r="F26" s="414"/>
      <c r="G26" s="409"/>
      <c r="H26" s="409"/>
      <c r="I26" s="417" t="s">
        <v>312</v>
      </c>
      <c r="J26" s="417"/>
      <c r="K26" s="418"/>
    </row>
    <row r="27" spans="1:11" ht="24.95" customHeight="1">
      <c r="A27" s="414"/>
      <c r="B27" s="414"/>
      <c r="C27" s="414"/>
      <c r="D27" s="414"/>
      <c r="E27" s="414"/>
      <c r="F27" s="414"/>
      <c r="G27" s="409"/>
      <c r="H27" s="409"/>
      <c r="I27" s="409" t="s">
        <v>355</v>
      </c>
      <c r="J27" s="409" t="s">
        <v>356</v>
      </c>
      <c r="K27" s="410"/>
    </row>
    <row r="28" spans="1:11" ht="36" customHeight="1">
      <c r="A28" s="414"/>
      <c r="B28" s="414"/>
      <c r="C28" s="414"/>
      <c r="D28" s="414"/>
      <c r="E28" s="414"/>
      <c r="F28" s="414"/>
      <c r="G28" s="409"/>
      <c r="H28" s="409"/>
      <c r="I28" s="409"/>
      <c r="J28" s="302" t="s">
        <v>357</v>
      </c>
      <c r="K28" s="302" t="s">
        <v>358</v>
      </c>
    </row>
    <row r="29" spans="1:11">
      <c r="A29" s="411">
        <v>1</v>
      </c>
      <c r="B29" s="411"/>
      <c r="C29" s="411"/>
      <c r="D29" s="411"/>
      <c r="E29" s="411"/>
      <c r="F29" s="411"/>
      <c r="G29" s="303">
        <v>2</v>
      </c>
      <c r="H29" s="303">
        <v>3</v>
      </c>
      <c r="I29" s="303">
        <v>4</v>
      </c>
      <c r="J29" s="303">
        <v>5</v>
      </c>
      <c r="K29" s="303">
        <v>6</v>
      </c>
    </row>
    <row r="30" spans="1:11">
      <c r="A30" s="304">
        <v>2</v>
      </c>
      <c r="B30" s="304"/>
      <c r="C30" s="305"/>
      <c r="D30" s="305"/>
      <c r="E30" s="305"/>
      <c r="F30" s="305"/>
      <c r="G30" s="306" t="s">
        <v>359</v>
      </c>
      <c r="H30" s="307">
        <v>1</v>
      </c>
      <c r="I30" s="308">
        <f>I31+I37+I39+I42+I47+I59+I66+I75+I81</f>
        <v>2535.16</v>
      </c>
      <c r="J30" s="308">
        <f>J31+J37+J39+J42+J47+J59+J66+J75+J81</f>
        <v>145889.62999999998</v>
      </c>
      <c r="K30" s="308">
        <f>K31+K37+K39+K42+K47+K59+K66+K75+K81</f>
        <v>0</v>
      </c>
    </row>
    <row r="31" spans="1:11" ht="15" hidden="1" customHeight="1" collapsed="1">
      <c r="A31" s="304">
        <v>2</v>
      </c>
      <c r="B31" s="304">
        <v>1</v>
      </c>
      <c r="C31" s="304"/>
      <c r="D31" s="304"/>
      <c r="E31" s="304"/>
      <c r="F31" s="304"/>
      <c r="G31" s="309" t="s">
        <v>41</v>
      </c>
      <c r="H31" s="307">
        <v>2</v>
      </c>
      <c r="I31" s="308">
        <f>I32+I36</f>
        <v>0</v>
      </c>
      <c r="J31" s="308">
        <f>J32+J36</f>
        <v>132245.47999999998</v>
      </c>
      <c r="K31" s="308">
        <f>K32+K36</f>
        <v>0</v>
      </c>
    </row>
    <row r="32" spans="1:11" ht="15" hidden="1" customHeight="1" collapsed="1">
      <c r="A32" s="305">
        <v>2</v>
      </c>
      <c r="B32" s="305">
        <v>1</v>
      </c>
      <c r="C32" s="305">
        <v>1</v>
      </c>
      <c r="D32" s="305"/>
      <c r="E32" s="305"/>
      <c r="F32" s="305"/>
      <c r="G32" s="310" t="s">
        <v>360</v>
      </c>
      <c r="H32" s="303">
        <v>3</v>
      </c>
      <c r="I32" s="311">
        <f>I33+I35</f>
        <v>0</v>
      </c>
      <c r="J32" s="311">
        <f>J33+J35</f>
        <v>130142.9</v>
      </c>
      <c r="K32" s="311">
        <f>K33+K35</f>
        <v>0</v>
      </c>
    </row>
    <row r="33" spans="1:11" ht="15" hidden="1" customHeight="1" collapsed="1">
      <c r="A33" s="305">
        <v>2</v>
      </c>
      <c r="B33" s="305">
        <v>1</v>
      </c>
      <c r="C33" s="305">
        <v>1</v>
      </c>
      <c r="D33" s="305">
        <v>1</v>
      </c>
      <c r="E33" s="305">
        <v>1</v>
      </c>
      <c r="F33" s="305">
        <v>1</v>
      </c>
      <c r="G33" s="310" t="s">
        <v>361</v>
      </c>
      <c r="H33" s="303">
        <v>4</v>
      </c>
      <c r="I33" s="311"/>
      <c r="J33" s="311">
        <v>130142.9</v>
      </c>
      <c r="K33" s="311"/>
    </row>
    <row r="34" spans="1:11" ht="15" hidden="1" customHeight="1" collapsed="1">
      <c r="A34" s="305"/>
      <c r="B34" s="305"/>
      <c r="C34" s="305"/>
      <c r="D34" s="305"/>
      <c r="E34" s="305"/>
      <c r="F34" s="305"/>
      <c r="G34" s="310" t="s">
        <v>362</v>
      </c>
      <c r="H34" s="303">
        <v>5</v>
      </c>
      <c r="I34" s="311"/>
      <c r="J34" s="311">
        <v>25869.71</v>
      </c>
      <c r="K34" s="311"/>
    </row>
    <row r="35" spans="1:11" ht="15" hidden="1" customHeight="1" collapsed="1">
      <c r="A35" s="305">
        <v>2</v>
      </c>
      <c r="B35" s="305">
        <v>1</v>
      </c>
      <c r="C35" s="305">
        <v>1</v>
      </c>
      <c r="D35" s="305">
        <v>1</v>
      </c>
      <c r="E35" s="305">
        <v>2</v>
      </c>
      <c r="F35" s="305">
        <v>1</v>
      </c>
      <c r="G35" s="310" t="s">
        <v>44</v>
      </c>
      <c r="H35" s="303">
        <v>6</v>
      </c>
      <c r="I35" s="311"/>
      <c r="J35" s="311"/>
      <c r="K35" s="311"/>
    </row>
    <row r="36" spans="1:11" ht="15" hidden="1" customHeight="1" collapsed="1">
      <c r="A36" s="305">
        <v>2</v>
      </c>
      <c r="B36" s="305">
        <v>1</v>
      </c>
      <c r="C36" s="305">
        <v>2</v>
      </c>
      <c r="D36" s="305"/>
      <c r="E36" s="305"/>
      <c r="F36" s="305"/>
      <c r="G36" s="310" t="s">
        <v>45</v>
      </c>
      <c r="H36" s="303">
        <v>7</v>
      </c>
      <c r="I36" s="311"/>
      <c r="J36" s="311">
        <v>2102.58</v>
      </c>
      <c r="K36" s="311"/>
    </row>
    <row r="37" spans="1:11">
      <c r="A37" s="304">
        <v>2</v>
      </c>
      <c r="B37" s="304">
        <v>2</v>
      </c>
      <c r="C37" s="304"/>
      <c r="D37" s="304"/>
      <c r="E37" s="304"/>
      <c r="F37" s="304"/>
      <c r="G37" s="309" t="s">
        <v>363</v>
      </c>
      <c r="H37" s="307">
        <v>8</v>
      </c>
      <c r="I37" s="312">
        <f>I38</f>
        <v>2535.16</v>
      </c>
      <c r="J37" s="312">
        <f>J38</f>
        <v>370.5</v>
      </c>
      <c r="K37" s="312">
        <f>K38</f>
        <v>0</v>
      </c>
    </row>
    <row r="38" spans="1:11">
      <c r="A38" s="305">
        <v>2</v>
      </c>
      <c r="B38" s="305">
        <v>2</v>
      </c>
      <c r="C38" s="305">
        <v>1</v>
      </c>
      <c r="D38" s="305"/>
      <c r="E38" s="305"/>
      <c r="F38" s="305"/>
      <c r="G38" s="310" t="s">
        <v>363</v>
      </c>
      <c r="H38" s="303">
        <v>9</v>
      </c>
      <c r="I38" s="311">
        <v>2535.16</v>
      </c>
      <c r="J38" s="311">
        <v>370.5</v>
      </c>
      <c r="K38" s="311"/>
    </row>
    <row r="39" spans="1:11" ht="15" hidden="1" customHeight="1" collapsed="1">
      <c r="A39" s="304">
        <v>2</v>
      </c>
      <c r="B39" s="304">
        <v>3</v>
      </c>
      <c r="C39" s="304"/>
      <c r="D39" s="304"/>
      <c r="E39" s="304"/>
      <c r="F39" s="304"/>
      <c r="G39" s="309" t="s">
        <v>63</v>
      </c>
      <c r="H39" s="307">
        <v>10</v>
      </c>
      <c r="I39" s="308">
        <f>I40+I41</f>
        <v>0</v>
      </c>
      <c r="J39" s="308">
        <f>J40+J41</f>
        <v>0</v>
      </c>
      <c r="K39" s="308">
        <f>K40+K41</f>
        <v>0</v>
      </c>
    </row>
    <row r="40" spans="1:11" ht="15" hidden="1" customHeight="1" collapsed="1">
      <c r="A40" s="305">
        <v>2</v>
      </c>
      <c r="B40" s="305">
        <v>3</v>
      </c>
      <c r="C40" s="305">
        <v>1</v>
      </c>
      <c r="D40" s="305"/>
      <c r="E40" s="305"/>
      <c r="F40" s="305"/>
      <c r="G40" s="310" t="s">
        <v>64</v>
      </c>
      <c r="H40" s="303">
        <v>11</v>
      </c>
      <c r="I40" s="311"/>
      <c r="J40" s="311"/>
      <c r="K40" s="311"/>
    </row>
    <row r="41" spans="1:11" ht="15" hidden="1" customHeight="1" collapsed="1">
      <c r="A41" s="305">
        <v>2</v>
      </c>
      <c r="B41" s="305">
        <v>3</v>
      </c>
      <c r="C41" s="305">
        <v>2</v>
      </c>
      <c r="D41" s="305"/>
      <c r="E41" s="305"/>
      <c r="F41" s="305"/>
      <c r="G41" s="310" t="s">
        <v>75</v>
      </c>
      <c r="H41" s="303">
        <v>12</v>
      </c>
      <c r="I41" s="311"/>
      <c r="J41" s="311"/>
      <c r="K41" s="311"/>
    </row>
    <row r="42" spans="1:11" ht="15" hidden="1" customHeight="1" collapsed="1">
      <c r="A42" s="304">
        <v>2</v>
      </c>
      <c r="B42" s="304">
        <v>4</v>
      </c>
      <c r="C42" s="304"/>
      <c r="D42" s="304"/>
      <c r="E42" s="304"/>
      <c r="F42" s="304"/>
      <c r="G42" s="309" t="s">
        <v>76</v>
      </c>
      <c r="H42" s="307">
        <v>13</v>
      </c>
      <c r="I42" s="308">
        <f>I43</f>
        <v>0</v>
      </c>
      <c r="J42" s="308">
        <f>J43</f>
        <v>0</v>
      </c>
      <c r="K42" s="308">
        <f>K43</f>
        <v>0</v>
      </c>
    </row>
    <row r="43" spans="1:11" ht="15" hidden="1" customHeight="1" collapsed="1">
      <c r="A43" s="305">
        <v>2</v>
      </c>
      <c r="B43" s="305">
        <v>4</v>
      </c>
      <c r="C43" s="305">
        <v>1</v>
      </c>
      <c r="D43" s="305"/>
      <c r="E43" s="305"/>
      <c r="F43" s="305"/>
      <c r="G43" s="310" t="s">
        <v>364</v>
      </c>
      <c r="H43" s="303">
        <v>14</v>
      </c>
      <c r="I43" s="311">
        <f>I44+I45+I46</f>
        <v>0</v>
      </c>
      <c r="J43" s="311">
        <f>J44+J45+J46</f>
        <v>0</v>
      </c>
      <c r="K43" s="311">
        <f>K44+K45+K46</f>
        <v>0</v>
      </c>
    </row>
    <row r="44" spans="1:11" ht="15" hidden="1" customHeight="1" collapsed="1">
      <c r="A44" s="305">
        <v>2</v>
      </c>
      <c r="B44" s="305">
        <v>4</v>
      </c>
      <c r="C44" s="305">
        <v>1</v>
      </c>
      <c r="D44" s="305">
        <v>1</v>
      </c>
      <c r="E44" s="305">
        <v>1</v>
      </c>
      <c r="F44" s="305">
        <v>1</v>
      </c>
      <c r="G44" s="310" t="s">
        <v>78</v>
      </c>
      <c r="H44" s="303">
        <v>15</v>
      </c>
      <c r="I44" s="311"/>
      <c r="J44" s="311"/>
      <c r="K44" s="311"/>
    </row>
    <row r="45" spans="1:11" ht="15" hidden="1" customHeight="1" collapsed="1">
      <c r="A45" s="305">
        <v>2</v>
      </c>
      <c r="B45" s="305">
        <v>4</v>
      </c>
      <c r="C45" s="305">
        <v>1</v>
      </c>
      <c r="D45" s="305">
        <v>1</v>
      </c>
      <c r="E45" s="305">
        <v>1</v>
      </c>
      <c r="F45" s="305">
        <v>2</v>
      </c>
      <c r="G45" s="310" t="s">
        <v>79</v>
      </c>
      <c r="H45" s="303">
        <v>16</v>
      </c>
      <c r="I45" s="311"/>
      <c r="J45" s="311"/>
      <c r="K45" s="311"/>
    </row>
    <row r="46" spans="1:11" ht="15" hidden="1" customHeight="1" collapsed="1">
      <c r="A46" s="305">
        <v>2</v>
      </c>
      <c r="B46" s="305">
        <v>4</v>
      </c>
      <c r="C46" s="305">
        <v>1</v>
      </c>
      <c r="D46" s="305">
        <v>1</v>
      </c>
      <c r="E46" s="305">
        <v>1</v>
      </c>
      <c r="F46" s="305">
        <v>3</v>
      </c>
      <c r="G46" s="310" t="s">
        <v>80</v>
      </c>
      <c r="H46" s="303">
        <v>17</v>
      </c>
      <c r="I46" s="311"/>
      <c r="J46" s="311"/>
      <c r="K46" s="311"/>
    </row>
    <row r="47" spans="1:11" ht="15" hidden="1" customHeight="1" collapsed="1">
      <c r="A47" s="304">
        <v>2</v>
      </c>
      <c r="B47" s="304">
        <v>5</v>
      </c>
      <c r="C47" s="304"/>
      <c r="D47" s="304"/>
      <c r="E47" s="304"/>
      <c r="F47" s="304"/>
      <c r="G47" s="309" t="s">
        <v>81</v>
      </c>
      <c r="H47" s="307">
        <v>18</v>
      </c>
      <c r="I47" s="308">
        <f>I48+I51+I54</f>
        <v>0</v>
      </c>
      <c r="J47" s="308">
        <f>J48+J51+J54</f>
        <v>0</v>
      </c>
      <c r="K47" s="308">
        <f>K48+K51+K54</f>
        <v>0</v>
      </c>
    </row>
    <row r="48" spans="1:11" ht="15" hidden="1" customHeight="1" collapsed="1">
      <c r="A48" s="305">
        <v>2</v>
      </c>
      <c r="B48" s="305">
        <v>5</v>
      </c>
      <c r="C48" s="305">
        <v>1</v>
      </c>
      <c r="D48" s="305"/>
      <c r="E48" s="305"/>
      <c r="F48" s="305"/>
      <c r="G48" s="310" t="s">
        <v>82</v>
      </c>
      <c r="H48" s="303">
        <v>19</v>
      </c>
      <c r="I48" s="311">
        <f>I49+I50</f>
        <v>0</v>
      </c>
      <c r="J48" s="311">
        <f>J49+J50</f>
        <v>0</v>
      </c>
      <c r="K48" s="311">
        <f>K49+K50</f>
        <v>0</v>
      </c>
    </row>
    <row r="49" spans="1:12" ht="24" hidden="1" customHeight="1" collapsed="1">
      <c r="A49" s="305">
        <v>2</v>
      </c>
      <c r="B49" s="305">
        <v>5</v>
      </c>
      <c r="C49" s="305">
        <v>1</v>
      </c>
      <c r="D49" s="305">
        <v>1</v>
      </c>
      <c r="E49" s="305">
        <v>1</v>
      </c>
      <c r="F49" s="305">
        <v>1</v>
      </c>
      <c r="G49" s="310" t="s">
        <v>83</v>
      </c>
      <c r="H49" s="303">
        <v>20</v>
      </c>
      <c r="I49" s="311"/>
      <c r="J49" s="311"/>
      <c r="K49" s="311"/>
      <c r="L49" s="5"/>
    </row>
    <row r="50" spans="1:12" ht="15" hidden="1" customHeight="1" collapsed="1">
      <c r="A50" s="305">
        <v>2</v>
      </c>
      <c r="B50" s="305">
        <v>5</v>
      </c>
      <c r="C50" s="305">
        <v>1</v>
      </c>
      <c r="D50" s="305">
        <v>1</v>
      </c>
      <c r="E50" s="305">
        <v>1</v>
      </c>
      <c r="F50" s="305">
        <v>2</v>
      </c>
      <c r="G50" s="310" t="s">
        <v>84</v>
      </c>
      <c r="H50" s="303">
        <v>21</v>
      </c>
      <c r="I50" s="311"/>
      <c r="J50" s="311"/>
      <c r="K50" s="311"/>
    </row>
    <row r="51" spans="1:12" ht="15" hidden="1" customHeight="1" collapsed="1">
      <c r="A51" s="305">
        <v>2</v>
      </c>
      <c r="B51" s="305">
        <v>5</v>
      </c>
      <c r="C51" s="305">
        <v>2</v>
      </c>
      <c r="D51" s="305"/>
      <c r="E51" s="305"/>
      <c r="F51" s="305"/>
      <c r="G51" s="310" t="s">
        <v>85</v>
      </c>
      <c r="H51" s="303">
        <v>22</v>
      </c>
      <c r="I51" s="311">
        <f>I52+I53</f>
        <v>0</v>
      </c>
      <c r="J51" s="311">
        <f>J52+J53</f>
        <v>0</v>
      </c>
      <c r="K51" s="311">
        <f>K52+K53</f>
        <v>0</v>
      </c>
    </row>
    <row r="52" spans="1:12" ht="24" hidden="1" customHeight="1" collapsed="1">
      <c r="A52" s="305">
        <v>2</v>
      </c>
      <c r="B52" s="305">
        <v>5</v>
      </c>
      <c r="C52" s="305">
        <v>2</v>
      </c>
      <c r="D52" s="305">
        <v>1</v>
      </c>
      <c r="E52" s="305">
        <v>1</v>
      </c>
      <c r="F52" s="305">
        <v>1</v>
      </c>
      <c r="G52" s="310" t="s">
        <v>86</v>
      </c>
      <c r="H52" s="303">
        <v>23</v>
      </c>
      <c r="I52" s="311"/>
      <c r="J52" s="311"/>
      <c r="K52" s="311"/>
      <c r="L52" s="5"/>
    </row>
    <row r="53" spans="1:12" ht="24" hidden="1" customHeight="1" collapsed="1">
      <c r="A53" s="305">
        <v>2</v>
      </c>
      <c r="B53" s="305">
        <v>5</v>
      </c>
      <c r="C53" s="305">
        <v>2</v>
      </c>
      <c r="D53" s="305">
        <v>1</v>
      </c>
      <c r="E53" s="305">
        <v>1</v>
      </c>
      <c r="F53" s="305">
        <v>2</v>
      </c>
      <c r="G53" s="310" t="s">
        <v>365</v>
      </c>
      <c r="H53" s="303">
        <v>24</v>
      </c>
      <c r="I53" s="311"/>
      <c r="J53" s="311"/>
      <c r="K53" s="311"/>
      <c r="L53" s="5"/>
    </row>
    <row r="54" spans="1:12" ht="15" hidden="1" customHeight="1" collapsed="1">
      <c r="A54" s="305">
        <v>2</v>
      </c>
      <c r="B54" s="305">
        <v>5</v>
      </c>
      <c r="C54" s="305">
        <v>3</v>
      </c>
      <c r="D54" s="305"/>
      <c r="E54" s="305"/>
      <c r="F54" s="305"/>
      <c r="G54" s="310" t="s">
        <v>88</v>
      </c>
      <c r="H54" s="303">
        <v>25</v>
      </c>
      <c r="I54" s="311">
        <f>I55+I56+I57+I58</f>
        <v>0</v>
      </c>
      <c r="J54" s="311">
        <f>J55+J56+J57+J58</f>
        <v>0</v>
      </c>
      <c r="K54" s="311">
        <f>K55+K56+K57+K58</f>
        <v>0</v>
      </c>
    </row>
    <row r="55" spans="1:12" ht="24" hidden="1" customHeight="1" collapsed="1">
      <c r="A55" s="305">
        <v>2</v>
      </c>
      <c r="B55" s="305">
        <v>5</v>
      </c>
      <c r="C55" s="305">
        <v>3</v>
      </c>
      <c r="D55" s="305">
        <v>1</v>
      </c>
      <c r="E55" s="305">
        <v>1</v>
      </c>
      <c r="F55" s="305">
        <v>1</v>
      </c>
      <c r="G55" s="310" t="s">
        <v>89</v>
      </c>
      <c r="H55" s="303">
        <v>26</v>
      </c>
      <c r="I55" s="311"/>
      <c r="J55" s="311"/>
      <c r="K55" s="311"/>
      <c r="L55" s="5"/>
    </row>
    <row r="56" spans="1:12" ht="15" hidden="1" customHeight="1" collapsed="1">
      <c r="A56" s="305">
        <v>2</v>
      </c>
      <c r="B56" s="305">
        <v>5</v>
      </c>
      <c r="C56" s="305">
        <v>3</v>
      </c>
      <c r="D56" s="305">
        <v>1</v>
      </c>
      <c r="E56" s="305">
        <v>1</v>
      </c>
      <c r="F56" s="305">
        <v>2</v>
      </c>
      <c r="G56" s="310" t="s">
        <v>90</v>
      </c>
      <c r="H56" s="303">
        <v>27</v>
      </c>
      <c r="I56" s="311"/>
      <c r="J56" s="311"/>
      <c r="K56" s="311"/>
    </row>
    <row r="57" spans="1:12" ht="24" hidden="1" customHeight="1" collapsed="1">
      <c r="A57" s="305">
        <v>2</v>
      </c>
      <c r="B57" s="305">
        <v>5</v>
      </c>
      <c r="C57" s="305">
        <v>3</v>
      </c>
      <c r="D57" s="305">
        <v>2</v>
      </c>
      <c r="E57" s="305">
        <v>1</v>
      </c>
      <c r="F57" s="305">
        <v>1</v>
      </c>
      <c r="G57" s="313" t="s">
        <v>91</v>
      </c>
      <c r="H57" s="303">
        <v>28</v>
      </c>
      <c r="I57" s="311"/>
      <c r="J57" s="311"/>
      <c r="K57" s="311"/>
      <c r="L57" s="5"/>
    </row>
    <row r="58" spans="1:12" ht="15" hidden="1" customHeight="1" collapsed="1">
      <c r="A58" s="305">
        <v>2</v>
      </c>
      <c r="B58" s="305">
        <v>5</v>
      </c>
      <c r="C58" s="305">
        <v>3</v>
      </c>
      <c r="D58" s="305">
        <v>2</v>
      </c>
      <c r="E58" s="305">
        <v>1</v>
      </c>
      <c r="F58" s="305">
        <v>2</v>
      </c>
      <c r="G58" s="313" t="s">
        <v>92</v>
      </c>
      <c r="H58" s="303">
        <v>29</v>
      </c>
      <c r="I58" s="311"/>
      <c r="J58" s="311"/>
      <c r="K58" s="311"/>
    </row>
    <row r="59" spans="1:12" ht="15" hidden="1" customHeight="1" collapsed="1">
      <c r="A59" s="304">
        <v>2</v>
      </c>
      <c r="B59" s="304">
        <v>6</v>
      </c>
      <c r="C59" s="304"/>
      <c r="D59" s="304"/>
      <c r="E59" s="304"/>
      <c r="F59" s="304"/>
      <c r="G59" s="309" t="s">
        <v>93</v>
      </c>
      <c r="H59" s="307">
        <v>30</v>
      </c>
      <c r="I59" s="308">
        <f>I60+I61+I62+I63+I64+I65</f>
        <v>0</v>
      </c>
      <c r="J59" s="308">
        <f>J60+J61+J62+J63+J64+J65</f>
        <v>0</v>
      </c>
      <c r="K59" s="308">
        <f>K60+K61+K62+K63+K64+K65</f>
        <v>0</v>
      </c>
    </row>
    <row r="60" spans="1:12" ht="15" hidden="1" customHeight="1" collapsed="1">
      <c r="A60" s="305">
        <v>2</v>
      </c>
      <c r="B60" s="305">
        <v>6</v>
      </c>
      <c r="C60" s="305">
        <v>1</v>
      </c>
      <c r="D60" s="305"/>
      <c r="E60" s="305"/>
      <c r="F60" s="305"/>
      <c r="G60" s="310" t="s">
        <v>366</v>
      </c>
      <c r="H60" s="303">
        <v>31</v>
      </c>
      <c r="I60" s="311"/>
      <c r="J60" s="311"/>
      <c r="K60" s="311"/>
    </row>
    <row r="61" spans="1:12" ht="15" hidden="1" customHeight="1" collapsed="1">
      <c r="A61" s="305">
        <v>2</v>
      </c>
      <c r="B61" s="305">
        <v>6</v>
      </c>
      <c r="C61" s="305">
        <v>2</v>
      </c>
      <c r="D61" s="305"/>
      <c r="E61" s="305"/>
      <c r="F61" s="305"/>
      <c r="G61" s="310" t="s">
        <v>367</v>
      </c>
      <c r="H61" s="303">
        <v>32</v>
      </c>
      <c r="I61" s="311"/>
      <c r="J61" s="311"/>
      <c r="K61" s="311"/>
    </row>
    <row r="62" spans="1:12" ht="15" hidden="1" customHeight="1" collapsed="1">
      <c r="A62" s="305">
        <v>2</v>
      </c>
      <c r="B62" s="305">
        <v>6</v>
      </c>
      <c r="C62" s="305">
        <v>3</v>
      </c>
      <c r="D62" s="305"/>
      <c r="E62" s="305"/>
      <c r="F62" s="305"/>
      <c r="G62" s="310" t="s">
        <v>368</v>
      </c>
      <c r="H62" s="303">
        <v>33</v>
      </c>
      <c r="I62" s="311"/>
      <c r="J62" s="311"/>
      <c r="K62" s="311"/>
    </row>
    <row r="63" spans="1:12" ht="24" hidden="1" customHeight="1" collapsed="1">
      <c r="A63" s="305">
        <v>2</v>
      </c>
      <c r="B63" s="305">
        <v>6</v>
      </c>
      <c r="C63" s="305">
        <v>4</v>
      </c>
      <c r="D63" s="305"/>
      <c r="E63" s="305"/>
      <c r="F63" s="305"/>
      <c r="G63" s="310" t="s">
        <v>99</v>
      </c>
      <c r="H63" s="303">
        <v>34</v>
      </c>
      <c r="I63" s="311"/>
      <c r="J63" s="311"/>
      <c r="K63" s="311"/>
      <c r="L63" s="5"/>
    </row>
    <row r="64" spans="1:12" ht="24" hidden="1" customHeight="1" collapsed="1">
      <c r="A64" s="305">
        <v>2</v>
      </c>
      <c r="B64" s="305">
        <v>6</v>
      </c>
      <c r="C64" s="305">
        <v>5</v>
      </c>
      <c r="D64" s="305"/>
      <c r="E64" s="305"/>
      <c r="F64" s="305"/>
      <c r="G64" s="310" t="s">
        <v>101</v>
      </c>
      <c r="H64" s="303">
        <v>35</v>
      </c>
      <c r="I64" s="311"/>
      <c r="J64" s="311"/>
      <c r="K64" s="311"/>
      <c r="L64" s="5"/>
    </row>
    <row r="65" spans="1:12" ht="15" hidden="1" customHeight="1" collapsed="1">
      <c r="A65" s="305">
        <v>2</v>
      </c>
      <c r="B65" s="305">
        <v>6</v>
      </c>
      <c r="C65" s="305">
        <v>6</v>
      </c>
      <c r="D65" s="305"/>
      <c r="E65" s="305"/>
      <c r="F65" s="305"/>
      <c r="G65" s="310" t="s">
        <v>102</v>
      </c>
      <c r="H65" s="303">
        <v>36</v>
      </c>
      <c r="I65" s="311"/>
      <c r="J65" s="311"/>
      <c r="K65" s="311"/>
    </row>
    <row r="66" spans="1:12">
      <c r="A66" s="304">
        <v>2</v>
      </c>
      <c r="B66" s="304">
        <v>7</v>
      </c>
      <c r="C66" s="305"/>
      <c r="D66" s="305"/>
      <c r="E66" s="305"/>
      <c r="F66" s="305"/>
      <c r="G66" s="309" t="s">
        <v>103</v>
      </c>
      <c r="H66" s="307">
        <v>37</v>
      </c>
      <c r="I66" s="308">
        <f>I67+I70+I74</f>
        <v>0</v>
      </c>
      <c r="J66" s="308">
        <f>J67+J70+J74</f>
        <v>13273.65</v>
      </c>
      <c r="K66" s="308">
        <f>K67+K70+K74</f>
        <v>0</v>
      </c>
    </row>
    <row r="67" spans="1:12" ht="15" hidden="1" customHeight="1" collapsed="1">
      <c r="A67" s="305">
        <v>2</v>
      </c>
      <c r="B67" s="305">
        <v>7</v>
      </c>
      <c r="C67" s="305">
        <v>1</v>
      </c>
      <c r="D67" s="305"/>
      <c r="E67" s="305"/>
      <c r="F67" s="305"/>
      <c r="G67" s="314" t="s">
        <v>369</v>
      </c>
      <c r="H67" s="303">
        <v>38</v>
      </c>
      <c r="I67" s="311">
        <f>I68+I69</f>
        <v>0</v>
      </c>
      <c r="J67" s="311">
        <f>J68+J69</f>
        <v>0</v>
      </c>
      <c r="K67" s="311">
        <f>K68+K69</f>
        <v>0</v>
      </c>
    </row>
    <row r="68" spans="1:12" ht="15" hidden="1" customHeight="1" collapsed="1">
      <c r="A68" s="305">
        <v>2</v>
      </c>
      <c r="B68" s="305">
        <v>7</v>
      </c>
      <c r="C68" s="305">
        <v>1</v>
      </c>
      <c r="D68" s="305">
        <v>1</v>
      </c>
      <c r="E68" s="305">
        <v>1</v>
      </c>
      <c r="F68" s="305">
        <v>1</v>
      </c>
      <c r="G68" s="314" t="s">
        <v>105</v>
      </c>
      <c r="H68" s="303">
        <v>39</v>
      </c>
      <c r="I68" s="311"/>
      <c r="J68" s="311"/>
      <c r="K68" s="311"/>
    </row>
    <row r="69" spans="1:12" ht="15" hidden="1" customHeight="1" collapsed="1">
      <c r="A69" s="305">
        <v>2</v>
      </c>
      <c r="B69" s="305">
        <v>7</v>
      </c>
      <c r="C69" s="305">
        <v>1</v>
      </c>
      <c r="D69" s="305">
        <v>1</v>
      </c>
      <c r="E69" s="305">
        <v>1</v>
      </c>
      <c r="F69" s="305">
        <v>2</v>
      </c>
      <c r="G69" s="314" t="s">
        <v>106</v>
      </c>
      <c r="H69" s="303">
        <v>40</v>
      </c>
      <c r="I69" s="311"/>
      <c r="J69" s="311"/>
      <c r="K69" s="311"/>
    </row>
    <row r="70" spans="1:12" ht="24" hidden="1" customHeight="1" collapsed="1">
      <c r="A70" s="305">
        <v>2</v>
      </c>
      <c r="B70" s="305">
        <v>7</v>
      </c>
      <c r="C70" s="305">
        <v>2</v>
      </c>
      <c r="D70" s="305"/>
      <c r="E70" s="305"/>
      <c r="F70" s="305"/>
      <c r="G70" s="310" t="s">
        <v>370</v>
      </c>
      <c r="H70" s="303">
        <v>41</v>
      </c>
      <c r="I70" s="311">
        <f>I71+I72+I73</f>
        <v>0</v>
      </c>
      <c r="J70" s="311">
        <f>J71+J72+J73</f>
        <v>0</v>
      </c>
      <c r="K70" s="311">
        <f>K71+K72+K73</f>
        <v>0</v>
      </c>
      <c r="L70" s="5"/>
    </row>
    <row r="71" spans="1:12" ht="15" hidden="1" customHeight="1" collapsed="1">
      <c r="A71" s="305">
        <v>2</v>
      </c>
      <c r="B71" s="305">
        <v>7</v>
      </c>
      <c r="C71" s="305">
        <v>2</v>
      </c>
      <c r="D71" s="305">
        <v>1</v>
      </c>
      <c r="E71" s="305">
        <v>1</v>
      </c>
      <c r="F71" s="305">
        <v>1</v>
      </c>
      <c r="G71" s="310" t="s">
        <v>371</v>
      </c>
      <c r="H71" s="303">
        <v>42</v>
      </c>
      <c r="I71" s="311"/>
      <c r="J71" s="311"/>
      <c r="K71" s="311"/>
    </row>
    <row r="72" spans="1:12" ht="15" hidden="1" customHeight="1" collapsed="1">
      <c r="A72" s="305">
        <v>2</v>
      </c>
      <c r="B72" s="305">
        <v>7</v>
      </c>
      <c r="C72" s="305">
        <v>2</v>
      </c>
      <c r="D72" s="305">
        <v>1</v>
      </c>
      <c r="E72" s="305">
        <v>1</v>
      </c>
      <c r="F72" s="305">
        <v>2</v>
      </c>
      <c r="G72" s="310" t="s">
        <v>372</v>
      </c>
      <c r="H72" s="303">
        <v>43</v>
      </c>
      <c r="I72" s="311"/>
      <c r="J72" s="311"/>
      <c r="K72" s="311"/>
    </row>
    <row r="73" spans="1:12" ht="15" hidden="1" customHeight="1" collapsed="1">
      <c r="A73" s="305">
        <v>2</v>
      </c>
      <c r="B73" s="305">
        <v>7</v>
      </c>
      <c r="C73" s="305">
        <v>2</v>
      </c>
      <c r="D73" s="305">
        <v>2</v>
      </c>
      <c r="E73" s="305">
        <v>1</v>
      </c>
      <c r="F73" s="305">
        <v>1</v>
      </c>
      <c r="G73" s="310" t="s">
        <v>111</v>
      </c>
      <c r="H73" s="303">
        <v>44</v>
      </c>
      <c r="I73" s="311"/>
      <c r="J73" s="311"/>
      <c r="K73" s="311"/>
    </row>
    <row r="74" spans="1:12">
      <c r="A74" s="305">
        <v>2</v>
      </c>
      <c r="B74" s="305">
        <v>7</v>
      </c>
      <c r="C74" s="305">
        <v>3</v>
      </c>
      <c r="D74" s="305"/>
      <c r="E74" s="305"/>
      <c r="F74" s="305"/>
      <c r="G74" s="310" t="s">
        <v>112</v>
      </c>
      <c r="H74" s="303">
        <v>45</v>
      </c>
      <c r="I74" s="311"/>
      <c r="J74" s="311">
        <v>13273.65</v>
      </c>
      <c r="K74" s="311"/>
    </row>
    <row r="75" spans="1:12" ht="15" hidden="1" customHeight="1" collapsed="1">
      <c r="A75" s="304">
        <v>2</v>
      </c>
      <c r="B75" s="304">
        <v>8</v>
      </c>
      <c r="C75" s="304"/>
      <c r="D75" s="304"/>
      <c r="E75" s="304"/>
      <c r="F75" s="304"/>
      <c r="G75" s="309" t="s">
        <v>373</v>
      </c>
      <c r="H75" s="307">
        <v>46</v>
      </c>
      <c r="I75" s="308">
        <f>I76+I80</f>
        <v>0</v>
      </c>
      <c r="J75" s="308">
        <f>J76+J80</f>
        <v>0</v>
      </c>
      <c r="K75" s="308">
        <f>K76+K80</f>
        <v>0</v>
      </c>
    </row>
    <row r="76" spans="1:12" ht="15" hidden="1" customHeight="1" collapsed="1">
      <c r="A76" s="305">
        <v>2</v>
      </c>
      <c r="B76" s="305">
        <v>8</v>
      </c>
      <c r="C76" s="305">
        <v>1</v>
      </c>
      <c r="D76" s="305">
        <v>1</v>
      </c>
      <c r="E76" s="305"/>
      <c r="F76" s="305"/>
      <c r="G76" s="310" t="s">
        <v>116</v>
      </c>
      <c r="H76" s="303">
        <v>47</v>
      </c>
      <c r="I76" s="311">
        <f>I77+I78+I79</f>
        <v>0</v>
      </c>
      <c r="J76" s="311">
        <f>J77+J78+J79</f>
        <v>0</v>
      </c>
      <c r="K76" s="311">
        <f>K77+K78+K79</f>
        <v>0</v>
      </c>
    </row>
    <row r="77" spans="1:12" ht="15" hidden="1" customHeight="1" collapsed="1">
      <c r="A77" s="305">
        <v>2</v>
      </c>
      <c r="B77" s="305">
        <v>8</v>
      </c>
      <c r="C77" s="305">
        <v>1</v>
      </c>
      <c r="D77" s="305">
        <v>1</v>
      </c>
      <c r="E77" s="305">
        <v>1</v>
      </c>
      <c r="F77" s="305">
        <v>1</v>
      </c>
      <c r="G77" s="310" t="s">
        <v>374</v>
      </c>
      <c r="H77" s="303">
        <v>48</v>
      </c>
      <c r="I77" s="311"/>
      <c r="J77" s="311"/>
      <c r="K77" s="311"/>
    </row>
    <row r="78" spans="1:12" ht="15" hidden="1" customHeight="1" collapsed="1">
      <c r="A78" s="305">
        <v>2</v>
      </c>
      <c r="B78" s="305">
        <v>8</v>
      </c>
      <c r="C78" s="305">
        <v>1</v>
      </c>
      <c r="D78" s="305">
        <v>1</v>
      </c>
      <c r="E78" s="305">
        <v>1</v>
      </c>
      <c r="F78" s="305">
        <v>2</v>
      </c>
      <c r="G78" s="310" t="s">
        <v>375</v>
      </c>
      <c r="H78" s="303">
        <v>49</v>
      </c>
      <c r="I78" s="311"/>
      <c r="J78" s="311"/>
      <c r="K78" s="311"/>
    </row>
    <row r="79" spans="1:12" ht="15" hidden="1" customHeight="1" collapsed="1">
      <c r="A79" s="305">
        <v>2</v>
      </c>
      <c r="B79" s="305">
        <v>8</v>
      </c>
      <c r="C79" s="305">
        <v>1</v>
      </c>
      <c r="D79" s="305">
        <v>1</v>
      </c>
      <c r="E79" s="305">
        <v>1</v>
      </c>
      <c r="F79" s="305">
        <v>3</v>
      </c>
      <c r="G79" s="313" t="s">
        <v>119</v>
      </c>
      <c r="H79" s="303">
        <v>50</v>
      </c>
      <c r="I79" s="311"/>
      <c r="J79" s="311"/>
      <c r="K79" s="311"/>
    </row>
    <row r="80" spans="1:12" ht="15" hidden="1" customHeight="1" collapsed="1">
      <c r="A80" s="305">
        <v>2</v>
      </c>
      <c r="B80" s="305">
        <v>8</v>
      </c>
      <c r="C80" s="305">
        <v>1</v>
      </c>
      <c r="D80" s="305">
        <v>2</v>
      </c>
      <c r="E80" s="305"/>
      <c r="F80" s="305"/>
      <c r="G80" s="310" t="s">
        <v>120</v>
      </c>
      <c r="H80" s="303">
        <v>51</v>
      </c>
      <c r="I80" s="311"/>
      <c r="J80" s="311"/>
      <c r="K80" s="311"/>
    </row>
    <row r="81" spans="1:12" ht="36" hidden="1" customHeight="1" collapsed="1">
      <c r="A81" s="315">
        <v>2</v>
      </c>
      <c r="B81" s="315">
        <v>9</v>
      </c>
      <c r="C81" s="315"/>
      <c r="D81" s="315"/>
      <c r="E81" s="315"/>
      <c r="F81" s="315"/>
      <c r="G81" s="309" t="s">
        <v>376</v>
      </c>
      <c r="H81" s="307">
        <v>52</v>
      </c>
      <c r="I81" s="308"/>
      <c r="J81" s="308"/>
      <c r="K81" s="308"/>
      <c r="L81" s="5"/>
    </row>
    <row r="82" spans="1:12" ht="48" hidden="1" customHeight="1" collapsed="1">
      <c r="A82" s="304">
        <v>3</v>
      </c>
      <c r="B82" s="304"/>
      <c r="C82" s="304"/>
      <c r="D82" s="304"/>
      <c r="E82" s="304"/>
      <c r="F82" s="304"/>
      <c r="G82" s="309" t="s">
        <v>377</v>
      </c>
      <c r="H82" s="307">
        <v>53</v>
      </c>
      <c r="I82" s="308">
        <f>I83+I89+I90</f>
        <v>0</v>
      </c>
      <c r="J82" s="308">
        <f>J83+J89+J90</f>
        <v>0</v>
      </c>
      <c r="K82" s="308">
        <f>K83+K89+K90</f>
        <v>0</v>
      </c>
      <c r="L82" s="5"/>
    </row>
    <row r="83" spans="1:12" ht="24" hidden="1" customHeight="1" collapsed="1">
      <c r="A83" s="304">
        <v>3</v>
      </c>
      <c r="B83" s="304">
        <v>1</v>
      </c>
      <c r="C83" s="304"/>
      <c r="D83" s="304"/>
      <c r="E83" s="304"/>
      <c r="F83" s="304"/>
      <c r="G83" s="309" t="s">
        <v>134</v>
      </c>
      <c r="H83" s="307">
        <v>54</v>
      </c>
      <c r="I83" s="308">
        <f>I84+I85+I86+I87+I88</f>
        <v>0</v>
      </c>
      <c r="J83" s="308">
        <f>J84+J85+J86+J87+J88</f>
        <v>0</v>
      </c>
      <c r="K83" s="308">
        <f>K84+K85+K86+K87+K88</f>
        <v>0</v>
      </c>
      <c r="L83" s="5"/>
    </row>
    <row r="84" spans="1:12" ht="24" hidden="1" customHeight="1" collapsed="1">
      <c r="A84" s="316">
        <v>3</v>
      </c>
      <c r="B84" s="316">
        <v>1</v>
      </c>
      <c r="C84" s="316">
        <v>1</v>
      </c>
      <c r="D84" s="317"/>
      <c r="E84" s="317"/>
      <c r="F84" s="317"/>
      <c r="G84" s="310" t="s">
        <v>378</v>
      </c>
      <c r="H84" s="303">
        <v>55</v>
      </c>
      <c r="I84" s="311"/>
      <c r="J84" s="311"/>
      <c r="K84" s="311"/>
      <c r="L84" s="5"/>
    </row>
    <row r="85" spans="1:12" ht="15" hidden="1" customHeight="1" collapsed="1">
      <c r="A85" s="316">
        <v>3</v>
      </c>
      <c r="B85" s="316">
        <v>1</v>
      </c>
      <c r="C85" s="316">
        <v>2</v>
      </c>
      <c r="D85" s="316"/>
      <c r="E85" s="317"/>
      <c r="F85" s="317"/>
      <c r="G85" s="313" t="s">
        <v>151</v>
      </c>
      <c r="H85" s="303">
        <v>56</v>
      </c>
      <c r="I85" s="311"/>
      <c r="J85" s="311"/>
      <c r="K85" s="311"/>
    </row>
    <row r="86" spans="1:12" ht="15" hidden="1" customHeight="1" collapsed="1">
      <c r="A86" s="316">
        <v>3</v>
      </c>
      <c r="B86" s="316">
        <v>1</v>
      </c>
      <c r="C86" s="316">
        <v>3</v>
      </c>
      <c r="D86" s="316"/>
      <c r="E86" s="316"/>
      <c r="F86" s="316"/>
      <c r="G86" s="313" t="s">
        <v>156</v>
      </c>
      <c r="H86" s="303">
        <v>57</v>
      </c>
      <c r="I86" s="311"/>
      <c r="J86" s="311"/>
      <c r="K86" s="311"/>
    </row>
    <row r="87" spans="1:12" ht="24" hidden="1" customHeight="1" collapsed="1">
      <c r="A87" s="316">
        <v>3</v>
      </c>
      <c r="B87" s="316">
        <v>1</v>
      </c>
      <c r="C87" s="316">
        <v>4</v>
      </c>
      <c r="D87" s="316"/>
      <c r="E87" s="316"/>
      <c r="F87" s="316"/>
      <c r="G87" s="313" t="s">
        <v>165</v>
      </c>
      <c r="H87" s="303">
        <v>58</v>
      </c>
      <c r="I87" s="311"/>
      <c r="J87" s="311"/>
      <c r="K87" s="311"/>
      <c r="L87" s="5"/>
    </row>
    <row r="88" spans="1:12" ht="24" hidden="1" customHeight="1" collapsed="1">
      <c r="A88" s="316">
        <v>3</v>
      </c>
      <c r="B88" s="316">
        <v>1</v>
      </c>
      <c r="C88" s="316">
        <v>5</v>
      </c>
      <c r="D88" s="316"/>
      <c r="E88" s="316"/>
      <c r="F88" s="316"/>
      <c r="G88" s="313" t="s">
        <v>379</v>
      </c>
      <c r="H88" s="303">
        <v>59</v>
      </c>
      <c r="I88" s="311"/>
      <c r="J88" s="311"/>
      <c r="K88" s="311"/>
      <c r="L88" s="5"/>
    </row>
    <row r="89" spans="1:12" ht="36" hidden="1" customHeight="1" collapsed="1">
      <c r="A89" s="317">
        <v>3</v>
      </c>
      <c r="B89" s="317">
        <v>2</v>
      </c>
      <c r="C89" s="317"/>
      <c r="D89" s="317"/>
      <c r="E89" s="317"/>
      <c r="F89" s="317"/>
      <c r="G89" s="318" t="s">
        <v>380</v>
      </c>
      <c r="H89" s="307">
        <v>60</v>
      </c>
      <c r="I89" s="308"/>
      <c r="J89" s="308"/>
      <c r="K89" s="308"/>
      <c r="L89" s="5"/>
    </row>
    <row r="90" spans="1:12" ht="24" hidden="1" customHeight="1" collapsed="1">
      <c r="A90" s="317">
        <v>3</v>
      </c>
      <c r="B90" s="317">
        <v>3</v>
      </c>
      <c r="C90" s="317"/>
      <c r="D90" s="317"/>
      <c r="E90" s="317"/>
      <c r="F90" s="317"/>
      <c r="G90" s="318" t="s">
        <v>208</v>
      </c>
      <c r="H90" s="307">
        <v>61</v>
      </c>
      <c r="I90" s="308"/>
      <c r="J90" s="308"/>
      <c r="K90" s="308"/>
      <c r="L90" s="5"/>
    </row>
    <row r="91" spans="1:12">
      <c r="A91" s="304"/>
      <c r="B91" s="304"/>
      <c r="C91" s="304"/>
      <c r="D91" s="304"/>
      <c r="E91" s="304"/>
      <c r="F91" s="304"/>
      <c r="G91" s="309" t="s">
        <v>381</v>
      </c>
      <c r="H91" s="307">
        <v>62</v>
      </c>
      <c r="I91" s="308">
        <f>I30+I82</f>
        <v>2535.16</v>
      </c>
      <c r="J91" s="308">
        <f>J30+J82</f>
        <v>145889.62999999998</v>
      </c>
      <c r="K91" s="308">
        <f>K30+K82</f>
        <v>0</v>
      </c>
    </row>
    <row r="92" spans="1:12">
      <c r="A92" s="319"/>
      <c r="B92" s="319"/>
      <c r="C92" s="319"/>
      <c r="D92" s="320"/>
      <c r="E92" s="320"/>
      <c r="F92" s="320"/>
      <c r="G92" s="320"/>
      <c r="H92" s="298"/>
      <c r="I92" s="321"/>
      <c r="J92" s="321"/>
      <c r="K92" s="322"/>
    </row>
    <row r="93" spans="1:12">
      <c r="A93" s="321" t="s">
        <v>382</v>
      </c>
      <c r="B93" s="290"/>
      <c r="C93" s="290"/>
      <c r="D93" s="290"/>
      <c r="E93" s="290"/>
      <c r="F93" s="290"/>
      <c r="G93" s="290"/>
      <c r="H93" s="323"/>
      <c r="I93" s="324"/>
      <c r="J93" s="290"/>
      <c r="K93" s="290"/>
    </row>
    <row r="94" spans="1:12">
      <c r="A94" s="381" t="s">
        <v>405</v>
      </c>
      <c r="B94" s="381"/>
      <c r="C94" s="381"/>
      <c r="D94" s="381"/>
      <c r="E94" s="381"/>
      <c r="F94" s="381"/>
      <c r="G94" s="381"/>
      <c r="H94" s="381"/>
      <c r="I94" s="286"/>
      <c r="J94" s="405" t="s">
        <v>404</v>
      </c>
      <c r="K94" s="412"/>
    </row>
    <row r="95" spans="1:12">
      <c r="A95" s="413" t="s">
        <v>383</v>
      </c>
      <c r="B95" s="404"/>
      <c r="C95" s="404"/>
      <c r="D95" s="404"/>
      <c r="E95" s="404"/>
      <c r="F95" s="404"/>
      <c r="G95" s="404"/>
      <c r="H95" s="263"/>
      <c r="I95" s="264" t="s">
        <v>228</v>
      </c>
      <c r="J95" s="408" t="s">
        <v>229</v>
      </c>
      <c r="K95" s="408"/>
    </row>
    <row r="96" spans="1:12">
      <c r="A96" s="260"/>
      <c r="B96" s="260"/>
      <c r="C96" s="265"/>
      <c r="D96" s="260"/>
      <c r="E96" s="260"/>
      <c r="F96" s="403"/>
      <c r="G96" s="404"/>
      <c r="H96" s="263"/>
      <c r="I96" s="266"/>
      <c r="J96" s="267"/>
      <c r="K96" s="267"/>
    </row>
    <row r="97" spans="1:11">
      <c r="A97" s="261" t="s">
        <v>230</v>
      </c>
      <c r="B97" s="261"/>
      <c r="C97" s="261"/>
      <c r="D97" s="261"/>
      <c r="E97" s="261"/>
      <c r="F97" s="261"/>
      <c r="G97" s="261"/>
      <c r="H97" s="263"/>
      <c r="I97" s="255"/>
      <c r="J97" s="405" t="s">
        <v>231</v>
      </c>
      <c r="K97" s="405"/>
    </row>
    <row r="98" spans="1:11" ht="30" customHeight="1">
      <c r="A98" s="406" t="s">
        <v>384</v>
      </c>
      <c r="B98" s="407"/>
      <c r="C98" s="407"/>
      <c r="D98" s="407"/>
      <c r="E98" s="407"/>
      <c r="F98" s="407"/>
      <c r="G98" s="407"/>
      <c r="H98" s="262"/>
      <c r="I98" s="264" t="s">
        <v>228</v>
      </c>
      <c r="J98" s="408" t="s">
        <v>229</v>
      </c>
      <c r="K98" s="408"/>
    </row>
    <row r="99" spans="1:11">
      <c r="A99" s="276" t="s">
        <v>279</v>
      </c>
      <c r="B99" s="276"/>
      <c r="C99" s="276"/>
      <c r="D99" s="276"/>
      <c r="E99" s="276"/>
      <c r="F99" s="250"/>
      <c r="G99" s="24"/>
      <c r="H99" s="24"/>
    </row>
  </sheetData>
  <mergeCells count="27">
    <mergeCell ref="A11:K11"/>
    <mergeCell ref="A5:K5"/>
    <mergeCell ref="A6:K6"/>
    <mergeCell ref="A7:K7"/>
    <mergeCell ref="G8:K8"/>
    <mergeCell ref="A9:K9"/>
    <mergeCell ref="A12:K12"/>
    <mergeCell ref="A13:K13"/>
    <mergeCell ref="A15:K15"/>
    <mergeCell ref="A16:K16"/>
    <mergeCell ref="A18:K1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A94:H94"/>
    <mergeCell ref="F96:G96"/>
    <mergeCell ref="J97:K97"/>
    <mergeCell ref="A98:G98"/>
    <mergeCell ref="J98:K98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E327-46FA-4BC9-9534-1271EE86DF84}">
  <sheetPr>
    <pageSetUpPr fitToPage="1"/>
  </sheetPr>
  <dimension ref="A1:H47"/>
  <sheetViews>
    <sheetView topLeftCell="A15" zoomScale="130" zoomScaleNormal="130" workbookViewId="0">
      <selection activeCell="F42" sqref="F42:H42"/>
    </sheetView>
  </sheetViews>
  <sheetFormatPr defaultRowHeight="12.75"/>
  <cols>
    <col min="1" max="1" width="9.5703125" style="221" customWidth="1"/>
    <col min="2" max="2" width="35.85546875" style="221" customWidth="1"/>
    <col min="3" max="3" width="8.42578125" style="221" customWidth="1"/>
    <col min="4" max="4" width="8" style="221" customWidth="1"/>
    <col min="5" max="5" width="7.7109375" style="221" customWidth="1"/>
    <col min="6" max="7" width="7.85546875" style="221" customWidth="1"/>
    <col min="8" max="8" width="8.28515625" style="221" customWidth="1"/>
    <col min="9" max="16384" width="9.140625" style="221"/>
  </cols>
  <sheetData>
    <row r="1" spans="1:8">
      <c r="E1" s="438" t="s">
        <v>305</v>
      </c>
      <c r="F1" s="438"/>
      <c r="G1" s="438"/>
      <c r="H1" s="438"/>
    </row>
    <row r="2" spans="1:8">
      <c r="A2" s="222"/>
      <c r="E2" s="438" t="s">
        <v>306</v>
      </c>
      <c r="F2" s="438"/>
      <c r="G2" s="438"/>
      <c r="H2" s="438"/>
    </row>
    <row r="3" spans="1:8">
      <c r="E3" s="438" t="s">
        <v>307</v>
      </c>
      <c r="F3" s="438"/>
      <c r="G3" s="438"/>
      <c r="H3" s="438"/>
    </row>
    <row r="4" spans="1:8">
      <c r="E4" s="438" t="s">
        <v>308</v>
      </c>
      <c r="F4" s="438"/>
      <c r="G4" s="438"/>
      <c r="H4" s="438"/>
    </row>
    <row r="5" spans="1:8">
      <c r="E5" s="438" t="s">
        <v>309</v>
      </c>
      <c r="F5" s="438"/>
      <c r="G5" s="438"/>
      <c r="H5" s="438"/>
    </row>
    <row r="6" spans="1:8">
      <c r="F6" s="223"/>
      <c r="G6" s="223"/>
      <c r="H6" s="223"/>
    </row>
    <row r="7" spans="1:8">
      <c r="B7" s="224" t="s">
        <v>238</v>
      </c>
    </row>
    <row r="8" spans="1:8">
      <c r="A8" s="436" t="s">
        <v>239</v>
      </c>
      <c r="B8" s="437"/>
      <c r="C8" s="436"/>
      <c r="D8" s="436"/>
      <c r="E8" s="225"/>
      <c r="F8" s="225"/>
      <c r="G8" s="225"/>
      <c r="H8" s="225"/>
    </row>
    <row r="10" spans="1:8" ht="15" customHeight="1">
      <c r="A10" s="424" t="s">
        <v>399</v>
      </c>
      <c r="B10" s="424"/>
      <c r="C10" s="424"/>
      <c r="D10" s="424"/>
      <c r="E10" s="424"/>
      <c r="F10" s="424"/>
      <c r="G10" s="424"/>
      <c r="H10" s="424"/>
    </row>
    <row r="11" spans="1:8">
      <c r="B11" s="222"/>
      <c r="C11" s="222"/>
      <c r="D11" s="222"/>
      <c r="E11" s="222"/>
      <c r="F11" s="222"/>
      <c r="G11" s="222"/>
      <c r="H11" s="222"/>
    </row>
    <row r="12" spans="1:8">
      <c r="F12" s="425" t="s">
        <v>344</v>
      </c>
      <c r="G12" s="425"/>
      <c r="H12" s="425"/>
    </row>
    <row r="13" spans="1:8">
      <c r="C13" s="426"/>
      <c r="D13" s="426"/>
      <c r="E13" s="426"/>
      <c r="F13" s="222"/>
      <c r="G13" s="427" t="s">
        <v>310</v>
      </c>
      <c r="H13" s="427"/>
    </row>
    <row r="14" spans="1:8" s="226" customFormat="1" ht="12">
      <c r="A14" s="428" t="s">
        <v>30</v>
      </c>
      <c r="B14" s="428" t="s">
        <v>31</v>
      </c>
      <c r="C14" s="431" t="s">
        <v>311</v>
      </c>
      <c r="D14" s="434" t="s">
        <v>312</v>
      </c>
      <c r="E14" s="434"/>
      <c r="F14" s="434"/>
      <c r="G14" s="434"/>
      <c r="H14" s="434"/>
    </row>
    <row r="15" spans="1:8" s="226" customFormat="1" ht="12">
      <c r="A15" s="429"/>
      <c r="B15" s="429"/>
      <c r="C15" s="432"/>
      <c r="D15" s="435" t="s">
        <v>313</v>
      </c>
      <c r="E15" s="435" t="s">
        <v>314</v>
      </c>
      <c r="F15" s="435" t="s">
        <v>315</v>
      </c>
      <c r="G15" s="435" t="s">
        <v>316</v>
      </c>
      <c r="H15" s="435" t="s">
        <v>317</v>
      </c>
    </row>
    <row r="16" spans="1:8" s="226" customFormat="1" ht="12">
      <c r="A16" s="429"/>
      <c r="B16" s="429"/>
      <c r="C16" s="432"/>
      <c r="D16" s="435"/>
      <c r="E16" s="435"/>
      <c r="F16" s="435"/>
      <c r="G16" s="435"/>
      <c r="H16" s="443"/>
    </row>
    <row r="17" spans="1:8" s="226" customFormat="1" ht="12">
      <c r="A17" s="429"/>
      <c r="B17" s="429"/>
      <c r="C17" s="432"/>
      <c r="D17" s="435"/>
      <c r="E17" s="435"/>
      <c r="F17" s="435"/>
      <c r="G17" s="435"/>
      <c r="H17" s="443"/>
    </row>
    <row r="18" spans="1:8" s="226" customFormat="1" ht="12">
      <c r="A18" s="430"/>
      <c r="B18" s="430"/>
      <c r="C18" s="433"/>
      <c r="D18" s="227" t="s">
        <v>235</v>
      </c>
      <c r="E18" s="227" t="s">
        <v>318</v>
      </c>
      <c r="F18" s="227" t="s">
        <v>23</v>
      </c>
      <c r="G18" s="227" t="s">
        <v>233</v>
      </c>
      <c r="H18" s="228" t="s">
        <v>319</v>
      </c>
    </row>
    <row r="19" spans="1:8" s="226" customFormat="1" ht="12">
      <c r="A19" s="229" t="s">
        <v>320</v>
      </c>
      <c r="B19" s="229" t="s">
        <v>42</v>
      </c>
      <c r="C19" s="230">
        <f t="shared" ref="C19:C28" si="0">(D19+E19+F19+G19+H19)</f>
        <v>130142.9</v>
      </c>
      <c r="D19" s="251">
        <v>85942.9</v>
      </c>
      <c r="E19" s="239"/>
      <c r="F19" s="251">
        <v>35300</v>
      </c>
      <c r="G19" s="251">
        <v>8900</v>
      </c>
      <c r="H19" s="229"/>
    </row>
    <row r="20" spans="1:8" s="226" customFormat="1" ht="12">
      <c r="A20" s="229"/>
      <c r="B20" s="229" t="s">
        <v>321</v>
      </c>
      <c r="C20" s="230"/>
      <c r="D20" s="239"/>
      <c r="E20" s="239"/>
      <c r="F20" s="239"/>
      <c r="G20" s="239"/>
      <c r="H20" s="229"/>
    </row>
    <row r="21" spans="1:8" s="226" customFormat="1" ht="12">
      <c r="A21" s="229"/>
      <c r="B21" s="229" t="s">
        <v>322</v>
      </c>
      <c r="C21" s="230">
        <f t="shared" si="0"/>
        <v>25869.71</v>
      </c>
      <c r="D21" s="239">
        <v>25869.71</v>
      </c>
      <c r="E21" s="239"/>
      <c r="F21" s="239"/>
      <c r="G21" s="239"/>
      <c r="H21" s="229"/>
    </row>
    <row r="22" spans="1:8" s="226" customFormat="1" ht="12">
      <c r="A22" s="229" t="s">
        <v>323</v>
      </c>
      <c r="B22" s="229" t="s">
        <v>324</v>
      </c>
      <c r="C22" s="230">
        <f t="shared" si="0"/>
        <v>2102.58</v>
      </c>
      <c r="D22" s="239">
        <v>1473.58</v>
      </c>
      <c r="E22" s="239"/>
      <c r="F22" s="251">
        <v>500</v>
      </c>
      <c r="G22" s="251">
        <v>129</v>
      </c>
      <c r="H22" s="229"/>
    </row>
    <row r="23" spans="1:8" s="233" customFormat="1" ht="12">
      <c r="A23" s="231" t="s">
        <v>325</v>
      </c>
      <c r="B23" s="231" t="s">
        <v>326</v>
      </c>
      <c r="C23" s="232">
        <f>(D23+E23+F23+G23+H23)</f>
        <v>370.5</v>
      </c>
      <c r="D23" s="325">
        <f>(D24+D25+D26+D27+D28+D29+D34+D35+D36)</f>
        <v>303.43</v>
      </c>
      <c r="E23" s="252">
        <f t="shared" ref="E23:H23" si="1">(E24+E25+E26+E27+E28+E29+E34+E36)</f>
        <v>0</v>
      </c>
      <c r="F23" s="252">
        <f t="shared" si="1"/>
        <v>0</v>
      </c>
      <c r="G23" s="252">
        <f t="shared" si="1"/>
        <v>67.069999999999993</v>
      </c>
      <c r="H23" s="231">
        <f t="shared" si="1"/>
        <v>0</v>
      </c>
    </row>
    <row r="24" spans="1:8" s="226" customFormat="1" ht="12" hidden="1">
      <c r="A24" s="229" t="s">
        <v>327</v>
      </c>
      <c r="B24" s="234" t="s">
        <v>47</v>
      </c>
      <c r="C24" s="230">
        <f t="shared" si="0"/>
        <v>0</v>
      </c>
      <c r="D24" s="239"/>
      <c r="E24" s="239"/>
      <c r="F24" s="239"/>
      <c r="G24" s="239"/>
      <c r="H24" s="229"/>
    </row>
    <row r="25" spans="1:8" s="226" customFormat="1" ht="24">
      <c r="A25" s="229" t="s">
        <v>328</v>
      </c>
      <c r="B25" s="234" t="s">
        <v>48</v>
      </c>
      <c r="C25" s="230">
        <f t="shared" si="0"/>
        <v>24.4</v>
      </c>
      <c r="D25" s="251">
        <v>24.4</v>
      </c>
      <c r="E25" s="239"/>
      <c r="F25" s="239"/>
      <c r="G25" s="239"/>
      <c r="H25" s="229"/>
    </row>
    <row r="26" spans="1:8" s="226" customFormat="1" ht="12">
      <c r="A26" s="229" t="s">
        <v>329</v>
      </c>
      <c r="B26" s="234" t="s">
        <v>330</v>
      </c>
      <c r="C26" s="230">
        <f t="shared" si="0"/>
        <v>149.69</v>
      </c>
      <c r="D26" s="239">
        <v>149.69</v>
      </c>
      <c r="E26" s="239"/>
      <c r="F26" s="239"/>
      <c r="G26" s="239"/>
      <c r="H26" s="229"/>
    </row>
    <row r="27" spans="1:8" s="226" customFormat="1" ht="12">
      <c r="A27" s="229" t="s">
        <v>393</v>
      </c>
      <c r="B27" s="234" t="s">
        <v>394</v>
      </c>
      <c r="C27" s="230">
        <f t="shared" si="0"/>
        <v>0</v>
      </c>
      <c r="D27" s="251"/>
      <c r="E27" s="239"/>
      <c r="F27" s="239"/>
      <c r="G27" s="239"/>
      <c r="H27" s="229"/>
    </row>
    <row r="28" spans="1:8" s="226" customFormat="1" ht="12">
      <c r="A28" s="229" t="s">
        <v>331</v>
      </c>
      <c r="B28" s="234" t="s">
        <v>332</v>
      </c>
      <c r="C28" s="230">
        <f t="shared" si="0"/>
        <v>0</v>
      </c>
      <c r="D28" s="251"/>
      <c r="E28" s="239"/>
      <c r="F28" s="239"/>
      <c r="G28" s="239"/>
      <c r="H28" s="229"/>
    </row>
    <row r="29" spans="1:8" s="226" customFormat="1" ht="12">
      <c r="A29" s="229" t="s">
        <v>333</v>
      </c>
      <c r="B29" s="234" t="s">
        <v>58</v>
      </c>
      <c r="C29" s="230">
        <f>(D29+E29+F29+G29+H29)</f>
        <v>63.01</v>
      </c>
      <c r="D29" s="252">
        <f>D31+D32</f>
        <v>63.01</v>
      </c>
      <c r="E29" s="239"/>
      <c r="F29" s="239"/>
      <c r="G29" s="239"/>
      <c r="H29" s="229"/>
    </row>
    <row r="30" spans="1:8" s="226" customFormat="1" ht="12">
      <c r="A30" s="229"/>
      <c r="B30" s="229" t="s">
        <v>321</v>
      </c>
      <c r="C30" s="230"/>
      <c r="D30" s="239"/>
      <c r="E30" s="239"/>
      <c r="F30" s="239"/>
      <c r="G30" s="239"/>
      <c r="H30" s="229"/>
    </row>
    <row r="31" spans="1:8" s="226" customFormat="1" ht="12">
      <c r="A31" s="229"/>
      <c r="B31" s="234" t="s">
        <v>334</v>
      </c>
      <c r="C31" s="230">
        <f t="shared" ref="C31:C39" si="2">(D31+E31+F31+G31+H31)</f>
        <v>39.619999999999997</v>
      </c>
      <c r="D31" s="239">
        <v>39.619999999999997</v>
      </c>
      <c r="E31" s="239"/>
      <c r="F31" s="239"/>
      <c r="G31" s="239"/>
      <c r="H31" s="229"/>
    </row>
    <row r="32" spans="1:8" s="226" customFormat="1" ht="12">
      <c r="A32" s="229"/>
      <c r="B32" s="234" t="s">
        <v>335</v>
      </c>
      <c r="C32" s="230">
        <f t="shared" si="2"/>
        <v>23.39</v>
      </c>
      <c r="D32" s="239">
        <v>23.39</v>
      </c>
      <c r="E32" s="239"/>
      <c r="F32" s="239"/>
      <c r="G32" s="239"/>
      <c r="H32" s="229"/>
    </row>
    <row r="33" spans="1:8" s="226" customFormat="1" ht="12">
      <c r="A33" s="229"/>
      <c r="B33" s="234" t="s">
        <v>336</v>
      </c>
      <c r="C33" s="230">
        <f t="shared" si="2"/>
        <v>0</v>
      </c>
      <c r="D33" s="239"/>
      <c r="E33" s="239"/>
      <c r="F33" s="239"/>
      <c r="G33" s="239"/>
      <c r="H33" s="229"/>
    </row>
    <row r="34" spans="1:8" s="226" customFormat="1" ht="24">
      <c r="A34" s="229" t="s">
        <v>337</v>
      </c>
      <c r="B34" s="234" t="s">
        <v>59</v>
      </c>
      <c r="C34" s="230">
        <f t="shared" si="2"/>
        <v>0</v>
      </c>
      <c r="D34" s="239"/>
      <c r="E34" s="239"/>
      <c r="F34" s="239"/>
      <c r="G34" s="239"/>
      <c r="H34" s="229"/>
    </row>
    <row r="35" spans="1:8" s="226" customFormat="1" ht="12" hidden="1">
      <c r="A35" s="229" t="s">
        <v>338</v>
      </c>
      <c r="B35" s="234" t="s">
        <v>60</v>
      </c>
      <c r="C35" s="230">
        <f t="shared" si="2"/>
        <v>0</v>
      </c>
      <c r="D35" s="239"/>
      <c r="E35" s="239"/>
      <c r="F35" s="239"/>
      <c r="G35" s="239"/>
      <c r="H35" s="229"/>
    </row>
    <row r="36" spans="1:8" s="226" customFormat="1" ht="12">
      <c r="A36" s="229" t="s">
        <v>339</v>
      </c>
      <c r="B36" s="234" t="s">
        <v>62</v>
      </c>
      <c r="C36" s="235">
        <f t="shared" si="2"/>
        <v>133.39999999999998</v>
      </c>
      <c r="D36" s="239">
        <v>66.33</v>
      </c>
      <c r="E36" s="239"/>
      <c r="F36" s="239"/>
      <c r="G36" s="239">
        <v>67.069999999999993</v>
      </c>
      <c r="H36" s="229"/>
    </row>
    <row r="37" spans="1:8" s="226" customFormat="1" ht="12">
      <c r="A37" s="229" t="s">
        <v>340</v>
      </c>
      <c r="B37" s="229" t="s">
        <v>113</v>
      </c>
      <c r="C37" s="230">
        <f t="shared" si="2"/>
        <v>13273.65</v>
      </c>
      <c r="D37" s="252">
        <v>13273.65</v>
      </c>
      <c r="E37" s="239"/>
      <c r="F37" s="239"/>
      <c r="G37" s="239"/>
      <c r="H37" s="229"/>
    </row>
    <row r="38" spans="1:8" s="226" customFormat="1" ht="12">
      <c r="A38" s="229"/>
      <c r="B38" s="229"/>
      <c r="C38" s="230">
        <f t="shared" si="2"/>
        <v>0</v>
      </c>
      <c r="D38" s="239"/>
      <c r="E38" s="239"/>
      <c r="F38" s="239"/>
      <c r="G38" s="239"/>
      <c r="H38" s="229"/>
    </row>
    <row r="39" spans="1:8" s="226" customFormat="1" ht="12" hidden="1">
      <c r="A39" s="229"/>
      <c r="B39" s="229"/>
      <c r="C39" s="230">
        <f t="shared" si="2"/>
        <v>0</v>
      </c>
      <c r="D39" s="229"/>
      <c r="E39" s="229"/>
      <c r="F39" s="229"/>
      <c r="G39" s="229"/>
      <c r="H39" s="229"/>
    </row>
    <row r="40" spans="1:8" s="233" customFormat="1" ht="12">
      <c r="A40" s="236"/>
      <c r="B40" s="237" t="s">
        <v>341</v>
      </c>
      <c r="C40" s="238">
        <f>(D40+E40+F40+G40+H40)</f>
        <v>145889.63</v>
      </c>
      <c r="D40" s="238">
        <f>(D19+D22+D23+D37+D38+D39)</f>
        <v>100993.55999999998</v>
      </c>
      <c r="E40" s="238">
        <f>(E19+E22+E23+E37+E38+E39)</f>
        <v>0</v>
      </c>
      <c r="F40" s="238">
        <f>(F19+F22+F23+F37+F38+F39)</f>
        <v>35800</v>
      </c>
      <c r="G40" s="238">
        <f>(G19+G22+G23+G37+G38+G39)</f>
        <v>9096.07</v>
      </c>
      <c r="H40" s="232">
        <f>(H19+H22+H23+H37+H38+H39)</f>
        <v>0</v>
      </c>
    </row>
    <row r="42" spans="1:8">
      <c r="A42" s="381" t="s">
        <v>405</v>
      </c>
      <c r="B42" s="381"/>
      <c r="C42" s="338"/>
      <c r="D42" s="338"/>
      <c r="E42" s="338"/>
      <c r="F42" s="507" t="s">
        <v>404</v>
      </c>
      <c r="G42" s="507"/>
      <c r="H42" s="507"/>
    </row>
    <row r="43" spans="1:8">
      <c r="C43" s="437" t="s">
        <v>342</v>
      </c>
      <c r="D43" s="437"/>
      <c r="E43" s="436" t="s">
        <v>343</v>
      </c>
      <c r="F43" s="436"/>
      <c r="G43" s="436"/>
      <c r="H43" s="436"/>
    </row>
    <row r="44" spans="1:8">
      <c r="C44" s="225"/>
      <c r="D44" s="225"/>
      <c r="E44" s="225"/>
      <c r="F44" s="225"/>
      <c r="G44" s="225"/>
      <c r="H44" s="225"/>
    </row>
    <row r="45" spans="1:8" ht="27" customHeight="1">
      <c r="A45" s="439" t="s">
        <v>230</v>
      </c>
      <c r="B45" s="440"/>
      <c r="C45" s="441"/>
      <c r="D45" s="441"/>
      <c r="F45" s="442" t="s">
        <v>231</v>
      </c>
      <c r="G45" s="441"/>
      <c r="H45" s="441"/>
    </row>
    <row r="46" spans="1:8">
      <c r="C46" s="437" t="s">
        <v>342</v>
      </c>
      <c r="D46" s="437"/>
      <c r="E46" s="436" t="s">
        <v>343</v>
      </c>
      <c r="F46" s="436"/>
      <c r="G46" s="436"/>
      <c r="H46" s="436"/>
    </row>
    <row r="47" spans="1:8">
      <c r="A47" s="226" t="s">
        <v>304</v>
      </c>
      <c r="C47" s="225"/>
      <c r="D47" s="225"/>
      <c r="E47" s="225"/>
      <c r="F47" s="225"/>
      <c r="G47" s="425"/>
      <c r="H47" s="425"/>
    </row>
  </sheetData>
  <mergeCells count="29">
    <mergeCell ref="A45:B45"/>
    <mergeCell ref="C45:D45"/>
    <mergeCell ref="F45:H45"/>
    <mergeCell ref="E15:E17"/>
    <mergeCell ref="G47:H47"/>
    <mergeCell ref="F15:F17"/>
    <mergeCell ref="G15:G17"/>
    <mergeCell ref="H15:H17"/>
    <mergeCell ref="A42:B42"/>
    <mergeCell ref="C46:D46"/>
    <mergeCell ref="E46:H46"/>
    <mergeCell ref="F42:H42"/>
    <mergeCell ref="C43:D43"/>
    <mergeCell ref="E43:H43"/>
    <mergeCell ref="A8:D8"/>
    <mergeCell ref="E1:H1"/>
    <mergeCell ref="E2:H2"/>
    <mergeCell ref="E3:H3"/>
    <mergeCell ref="E4:H4"/>
    <mergeCell ref="E5:H5"/>
    <mergeCell ref="A10:H10"/>
    <mergeCell ref="F12:H12"/>
    <mergeCell ref="C13:E13"/>
    <mergeCell ref="G13:H13"/>
    <mergeCell ref="A14:A18"/>
    <mergeCell ref="B14:B18"/>
    <mergeCell ref="C14:C18"/>
    <mergeCell ref="D14:H14"/>
    <mergeCell ref="D15:D17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256B-9A22-4101-84E8-7E3CC6564C62}">
  <sheetPr>
    <pageSetUpPr fitToPage="1"/>
  </sheetPr>
  <dimension ref="A1:R54"/>
  <sheetViews>
    <sheetView topLeftCell="A6" zoomScale="120" zoomScaleNormal="120" workbookViewId="0">
      <selection activeCell="B29" sqref="B29:C29"/>
    </sheetView>
  </sheetViews>
  <sheetFormatPr defaultRowHeight="12.75"/>
  <cols>
    <col min="1" max="1" width="1.140625" style="183" customWidth="1"/>
    <col min="2" max="2" width="21.85546875" style="183" customWidth="1"/>
    <col min="3" max="3" width="28.85546875" style="183" customWidth="1"/>
    <col min="4" max="4" width="14.42578125" style="183" customWidth="1"/>
    <col min="5" max="5" width="16.85546875" style="183" customWidth="1"/>
    <col min="6" max="6" width="12.140625" style="183" customWidth="1"/>
    <col min="7" max="7" width="14.5703125" style="183" customWidth="1"/>
    <col min="8" max="8" width="13.28515625" style="183" customWidth="1"/>
    <col min="9" max="16384" width="9.140625" style="183"/>
  </cols>
  <sheetData>
    <row r="1" spans="1:18" ht="6.75" customHeight="1">
      <c r="A1" s="182"/>
      <c r="B1" s="182"/>
      <c r="C1" s="182"/>
      <c r="D1" s="182"/>
      <c r="E1" s="182"/>
      <c r="F1" s="182"/>
      <c r="G1" s="182"/>
      <c r="H1" s="445" t="s">
        <v>280</v>
      </c>
      <c r="I1" s="446"/>
      <c r="J1" s="182"/>
      <c r="K1" s="182"/>
      <c r="L1" s="182"/>
      <c r="M1" s="182"/>
      <c r="N1" s="182"/>
      <c r="O1" s="182"/>
      <c r="P1" s="182"/>
      <c r="Q1" s="182"/>
      <c r="R1" s="182"/>
    </row>
    <row r="2" spans="1:18" ht="27" customHeight="1">
      <c r="A2" s="182"/>
      <c r="B2" s="182"/>
      <c r="C2" s="182"/>
      <c r="D2" s="184"/>
      <c r="E2" s="184"/>
      <c r="F2" s="447" t="s">
        <v>281</v>
      </c>
      <c r="G2" s="446"/>
      <c r="H2" s="446"/>
      <c r="I2" s="446"/>
      <c r="J2" s="185"/>
      <c r="K2" s="185"/>
      <c r="L2" s="182"/>
      <c r="M2" s="182"/>
      <c r="N2" s="182"/>
      <c r="O2" s="182"/>
      <c r="P2" s="182"/>
      <c r="Q2" s="182"/>
      <c r="R2" s="182"/>
    </row>
    <row r="3" spans="1:18">
      <c r="A3" s="182"/>
      <c r="B3" s="182"/>
      <c r="C3" s="182"/>
      <c r="D3" s="184"/>
      <c r="E3" s="184"/>
      <c r="F3" s="447" t="s">
        <v>282</v>
      </c>
      <c r="G3" s="447"/>
      <c r="H3" s="447"/>
      <c r="I3" s="185"/>
      <c r="J3" s="185"/>
      <c r="K3" s="185"/>
      <c r="L3" s="182"/>
      <c r="M3" s="182"/>
      <c r="N3" s="182"/>
      <c r="O3" s="182"/>
      <c r="P3" s="182"/>
      <c r="Q3" s="182"/>
      <c r="R3" s="182"/>
    </row>
    <row r="4" spans="1:18">
      <c r="A4" s="182"/>
      <c r="B4" s="182"/>
      <c r="C4" s="182"/>
      <c r="D4" s="184"/>
      <c r="E4" s="184"/>
      <c r="F4" s="447" t="s">
        <v>283</v>
      </c>
      <c r="G4" s="447"/>
      <c r="H4" s="447"/>
      <c r="I4" s="185"/>
      <c r="J4" s="185"/>
      <c r="K4" s="185"/>
      <c r="L4" s="182"/>
      <c r="M4" s="182"/>
      <c r="N4" s="182"/>
      <c r="O4" s="182"/>
      <c r="P4" s="182"/>
      <c r="Q4" s="182"/>
      <c r="R4" s="182"/>
    </row>
    <row r="5" spans="1:18" ht="16.5" customHeight="1">
      <c r="A5" s="182"/>
      <c r="B5" s="182"/>
      <c r="C5" s="182"/>
      <c r="D5" s="184"/>
      <c r="E5" s="184"/>
      <c r="F5" s="184" t="s">
        <v>284</v>
      </c>
      <c r="G5" s="184"/>
      <c r="H5" s="184"/>
      <c r="I5" s="184"/>
      <c r="J5" s="185"/>
      <c r="K5" s="185"/>
      <c r="L5" s="182"/>
      <c r="M5" s="182"/>
      <c r="N5" s="182"/>
      <c r="O5" s="182"/>
      <c r="P5" s="182"/>
      <c r="Q5" s="182"/>
      <c r="R5" s="182"/>
    </row>
    <row r="6" spans="1:18">
      <c r="A6" s="182"/>
      <c r="B6" s="182"/>
      <c r="C6" s="448" t="s">
        <v>285</v>
      </c>
      <c r="D6" s="448"/>
      <c r="E6" s="448"/>
      <c r="F6" s="448"/>
      <c r="G6" s="448"/>
      <c r="H6" s="448"/>
      <c r="I6" s="186"/>
      <c r="J6" s="187"/>
      <c r="K6" s="184"/>
      <c r="L6" s="182"/>
      <c r="M6" s="182"/>
      <c r="N6" s="182"/>
      <c r="O6" s="182"/>
      <c r="P6" s="182"/>
      <c r="Q6" s="182"/>
      <c r="R6" s="182"/>
    </row>
    <row r="7" spans="1:18">
      <c r="A7" s="182"/>
      <c r="B7" s="188"/>
      <c r="C7" s="186"/>
      <c r="D7" s="186"/>
      <c r="E7" s="186"/>
      <c r="F7" s="186"/>
      <c r="G7" s="186"/>
      <c r="H7" s="186"/>
      <c r="I7" s="188"/>
      <c r="J7" s="188"/>
      <c r="K7" s="188"/>
      <c r="L7" s="182"/>
      <c r="M7" s="182"/>
      <c r="N7" s="182"/>
      <c r="O7" s="182"/>
      <c r="P7" s="182"/>
      <c r="Q7" s="182"/>
      <c r="R7" s="182"/>
    </row>
    <row r="8" spans="1:18" ht="15" customHeight="1">
      <c r="A8" s="182"/>
      <c r="B8" s="188"/>
      <c r="C8" s="189"/>
      <c r="D8" s="190" t="s">
        <v>286</v>
      </c>
      <c r="E8" s="190"/>
      <c r="F8" s="190"/>
      <c r="G8" s="190"/>
      <c r="H8" s="189"/>
      <c r="I8" s="188"/>
      <c r="J8" s="188"/>
      <c r="K8" s="188"/>
      <c r="L8" s="182"/>
      <c r="M8" s="182"/>
      <c r="N8" s="184"/>
      <c r="O8" s="184"/>
      <c r="P8" s="184"/>
      <c r="Q8" s="184"/>
      <c r="R8" s="184"/>
    </row>
    <row r="9" spans="1:18">
      <c r="A9" s="182"/>
      <c r="B9" s="182"/>
      <c r="C9" s="444" t="s">
        <v>287</v>
      </c>
      <c r="D9" s="444"/>
      <c r="E9" s="444"/>
      <c r="F9" s="444"/>
      <c r="G9" s="444"/>
      <c r="H9" s="444"/>
      <c r="I9" s="182"/>
      <c r="J9" s="182"/>
      <c r="K9" s="182"/>
      <c r="L9" s="182"/>
      <c r="M9" s="182"/>
      <c r="N9" s="182"/>
      <c r="O9" s="182"/>
      <c r="P9" s="182"/>
      <c r="Q9" s="182"/>
      <c r="R9" s="182"/>
    </row>
    <row r="10" spans="1:18">
      <c r="A10" s="182"/>
      <c r="B10" s="449" t="s">
        <v>403</v>
      </c>
      <c r="C10" s="449"/>
      <c r="D10" s="449"/>
      <c r="E10" s="449"/>
      <c r="F10" s="449"/>
      <c r="G10" s="449"/>
      <c r="H10" s="449"/>
      <c r="I10" s="191"/>
      <c r="J10" s="191"/>
      <c r="K10" s="191" t="s">
        <v>288</v>
      </c>
      <c r="L10" s="186"/>
      <c r="M10" s="186"/>
      <c r="N10" s="186"/>
      <c r="O10" s="186"/>
      <c r="P10" s="186"/>
      <c r="Q10" s="186"/>
      <c r="R10" s="186"/>
    </row>
    <row r="11" spans="1:18" ht="12.75" customHeight="1">
      <c r="A11" s="182"/>
      <c r="B11" s="182"/>
      <c r="C11" s="186"/>
      <c r="D11" s="186"/>
      <c r="E11" s="192"/>
      <c r="F11" s="19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</row>
    <row r="12" spans="1:18">
      <c r="A12" s="182"/>
      <c r="B12" s="182"/>
      <c r="C12" s="186"/>
      <c r="D12" s="182"/>
      <c r="E12" s="193" t="s">
        <v>289</v>
      </c>
      <c r="F12" s="19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</row>
    <row r="13" spans="1:18">
      <c r="A13" s="182"/>
      <c r="B13" s="182"/>
      <c r="C13" s="182"/>
      <c r="D13" s="182"/>
      <c r="E13" s="194" t="s">
        <v>290</v>
      </c>
      <c r="F13" s="194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</row>
    <row r="14" spans="1:18" hidden="1">
      <c r="A14" s="182"/>
      <c r="B14" s="186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</row>
    <row r="15" spans="1:18">
      <c r="A15" s="182"/>
      <c r="B15" s="186"/>
      <c r="C15" s="182"/>
      <c r="D15" s="182"/>
      <c r="E15" s="182"/>
      <c r="F15" s="182"/>
      <c r="G15" s="182"/>
      <c r="H15" s="194" t="s">
        <v>291</v>
      </c>
      <c r="I15" s="182"/>
      <c r="J15" s="182"/>
      <c r="K15" s="182"/>
      <c r="L15" s="182"/>
      <c r="M15" s="182"/>
      <c r="N15" s="182"/>
      <c r="O15" s="182"/>
      <c r="P15" s="182"/>
      <c r="Q15" s="182"/>
      <c r="R15" s="182"/>
    </row>
    <row r="16" spans="1:18" s="196" customFormat="1" ht="12">
      <c r="A16" s="195"/>
      <c r="B16" s="450" t="s">
        <v>292</v>
      </c>
      <c r="C16" s="450" t="s">
        <v>293</v>
      </c>
      <c r="D16" s="452" t="s">
        <v>294</v>
      </c>
      <c r="E16" s="453"/>
      <c r="F16" s="453"/>
      <c r="G16" s="453"/>
      <c r="H16" s="454"/>
      <c r="I16" s="195"/>
      <c r="J16" s="195"/>
      <c r="K16" s="195"/>
      <c r="L16" s="195"/>
      <c r="M16" s="195"/>
      <c r="N16" s="195"/>
      <c r="O16" s="195"/>
      <c r="P16" s="195"/>
      <c r="Q16" s="195"/>
      <c r="R16" s="195"/>
    </row>
    <row r="17" spans="1:18" s="196" customFormat="1" ht="12">
      <c r="A17" s="195"/>
      <c r="B17" s="451"/>
      <c r="C17" s="451"/>
      <c r="D17" s="197"/>
      <c r="E17" s="198"/>
      <c r="F17" s="198"/>
      <c r="G17" s="198"/>
      <c r="H17" s="199"/>
      <c r="I17" s="195"/>
      <c r="J17" s="195"/>
      <c r="K17" s="195"/>
      <c r="L17" s="195"/>
      <c r="M17" s="195"/>
      <c r="N17" s="195"/>
      <c r="O17" s="195"/>
      <c r="P17" s="195"/>
      <c r="Q17" s="195"/>
      <c r="R17" s="195"/>
    </row>
    <row r="18" spans="1:18" s="196" customFormat="1" ht="12">
      <c r="A18" s="195"/>
      <c r="B18" s="451"/>
      <c r="C18" s="451"/>
      <c r="D18" s="450" t="s">
        <v>295</v>
      </c>
      <c r="E18" s="450" t="s">
        <v>296</v>
      </c>
      <c r="F18" s="456" t="s">
        <v>297</v>
      </c>
      <c r="G18" s="450" t="s">
        <v>298</v>
      </c>
      <c r="H18" s="450" t="s">
        <v>299</v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</row>
    <row r="19" spans="1:18" s="196" customFormat="1" ht="12">
      <c r="A19" s="195"/>
      <c r="B19" s="451"/>
      <c r="C19" s="451"/>
      <c r="D19" s="455"/>
      <c r="E19" s="455"/>
      <c r="F19" s="457"/>
      <c r="G19" s="455"/>
      <c r="H19" s="455"/>
      <c r="I19" s="195"/>
      <c r="J19" s="195"/>
      <c r="K19" s="195"/>
      <c r="L19" s="195"/>
      <c r="M19" s="195"/>
      <c r="N19" s="195"/>
      <c r="O19" s="195"/>
      <c r="P19" s="195"/>
      <c r="Q19" s="195"/>
      <c r="R19" s="195"/>
    </row>
    <row r="20" spans="1:18" s="196" customFormat="1" ht="12">
      <c r="A20" s="195"/>
      <c r="B20" s="200">
        <v>1</v>
      </c>
      <c r="C20" s="201">
        <v>2</v>
      </c>
      <c r="D20" s="200">
        <v>3</v>
      </c>
      <c r="E20" s="200">
        <v>4</v>
      </c>
      <c r="F20" s="200">
        <v>5</v>
      </c>
      <c r="G20" s="200">
        <v>6</v>
      </c>
      <c r="H20" s="200">
        <v>7</v>
      </c>
      <c r="I20" s="195"/>
      <c r="J20" s="195"/>
      <c r="K20" s="195"/>
      <c r="L20" s="195"/>
      <c r="M20" s="195"/>
      <c r="N20" s="195"/>
      <c r="O20" s="195"/>
      <c r="P20" s="195"/>
      <c r="Q20" s="195"/>
      <c r="R20" s="195"/>
    </row>
    <row r="21" spans="1:18" s="196" customFormat="1" ht="12">
      <c r="A21" s="195"/>
      <c r="B21" s="202"/>
      <c r="C21" s="203"/>
      <c r="D21" s="204">
        <v>0</v>
      </c>
      <c r="E21" s="205">
        <v>0</v>
      </c>
      <c r="F21" s="205">
        <v>0</v>
      </c>
      <c r="G21" s="205">
        <v>0</v>
      </c>
      <c r="H21" s="206">
        <v>0</v>
      </c>
      <c r="I21" s="195"/>
      <c r="J21" s="195"/>
      <c r="K21" s="195"/>
      <c r="L21" s="195"/>
      <c r="M21" s="195"/>
      <c r="N21" s="195"/>
      <c r="O21" s="195"/>
      <c r="P21" s="195"/>
      <c r="Q21" s="195"/>
      <c r="R21" s="195"/>
    </row>
    <row r="22" spans="1:18" s="196" customFormat="1" ht="24">
      <c r="A22" s="195"/>
      <c r="B22" s="202">
        <v>741</v>
      </c>
      <c r="C22" s="207" t="s">
        <v>300</v>
      </c>
      <c r="D22" s="208">
        <v>8999.2199999999993</v>
      </c>
      <c r="E22" s="206">
        <v>4140</v>
      </c>
      <c r="F22" s="206">
        <v>269.10000000000002</v>
      </c>
      <c r="G22" s="205">
        <v>0</v>
      </c>
      <c r="H22" s="206">
        <f>D22+E22-F22</f>
        <v>12870.119999999999</v>
      </c>
      <c r="I22" s="195"/>
      <c r="J22" s="195"/>
      <c r="K22" s="195"/>
      <c r="L22" s="195"/>
      <c r="M22" s="195"/>
      <c r="N22" s="195"/>
      <c r="O22" s="195"/>
      <c r="P22" s="195"/>
      <c r="Q22" s="195"/>
      <c r="R22" s="195"/>
    </row>
    <row r="23" spans="1:18" s="196" customFormat="1" ht="12">
      <c r="A23" s="195"/>
      <c r="B23" s="202"/>
      <c r="C23" s="203"/>
      <c r="D23" s="204"/>
      <c r="E23" s="205"/>
      <c r="F23" s="205"/>
      <c r="G23" s="209"/>
      <c r="H23" s="209"/>
      <c r="I23" s="195"/>
      <c r="J23" s="195"/>
      <c r="K23" s="195"/>
      <c r="L23" s="195"/>
      <c r="M23" s="195"/>
      <c r="N23" s="195"/>
      <c r="O23" s="195"/>
      <c r="P23" s="195"/>
      <c r="Q23" s="195"/>
      <c r="R23" s="195"/>
    </row>
    <row r="24" spans="1:18" s="196" customFormat="1" ht="12">
      <c r="A24" s="195"/>
      <c r="B24" s="202"/>
      <c r="C24" s="202"/>
      <c r="D24" s="204"/>
      <c r="E24" s="205"/>
      <c r="F24" s="205"/>
      <c r="G24" s="209"/>
      <c r="H24" s="209"/>
      <c r="I24" s="195"/>
      <c r="J24" s="195"/>
      <c r="K24" s="195"/>
      <c r="L24" s="195"/>
      <c r="M24" s="195"/>
      <c r="N24" s="195"/>
      <c r="O24" s="195"/>
      <c r="P24" s="195"/>
      <c r="Q24" s="195"/>
      <c r="R24" s="195"/>
    </row>
    <row r="25" spans="1:18" s="196" customFormat="1" ht="12">
      <c r="A25" s="195"/>
      <c r="B25" s="202"/>
      <c r="C25" s="202"/>
      <c r="D25" s="204"/>
      <c r="E25" s="205"/>
      <c r="F25" s="205"/>
      <c r="G25" s="209"/>
      <c r="H25" s="209"/>
      <c r="I25" s="195"/>
      <c r="J25" s="195"/>
      <c r="K25" s="195"/>
      <c r="L25" s="195"/>
      <c r="M25" s="195"/>
      <c r="N25" s="195"/>
      <c r="O25" s="195"/>
      <c r="P25" s="195"/>
      <c r="Q25" s="195"/>
      <c r="R25" s="195"/>
    </row>
    <row r="26" spans="1:18" s="196" customFormat="1" ht="12">
      <c r="A26" s="195"/>
      <c r="B26" s="209"/>
      <c r="C26" s="210" t="s">
        <v>301</v>
      </c>
      <c r="D26" s="211">
        <f>SUM(D22:D25)</f>
        <v>8999.2199999999993</v>
      </c>
      <c r="E26" s="211">
        <f>SUM(E22:E25)</f>
        <v>4140</v>
      </c>
      <c r="F26" s="211">
        <f>SUM(F22:F25)</f>
        <v>269.10000000000002</v>
      </c>
      <c r="G26" s="211">
        <v>0</v>
      </c>
      <c r="H26" s="211">
        <f>SUM(H22:H25)</f>
        <v>12870.119999999999</v>
      </c>
      <c r="I26" s="195"/>
      <c r="J26" s="195"/>
      <c r="K26" s="195"/>
      <c r="L26" s="195"/>
      <c r="M26" s="195"/>
      <c r="N26" s="195"/>
      <c r="O26" s="195"/>
      <c r="P26" s="195"/>
      <c r="Q26" s="195"/>
      <c r="R26" s="195"/>
    </row>
    <row r="27" spans="1:18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</row>
    <row r="28" spans="1:18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</row>
    <row r="29" spans="1:18" ht="15" customHeight="1">
      <c r="A29" s="182"/>
      <c r="B29" s="381" t="s">
        <v>405</v>
      </c>
      <c r="C29" s="381"/>
      <c r="D29" s="147"/>
      <c r="E29" s="147"/>
      <c r="F29" s="182"/>
      <c r="G29" s="461" t="s">
        <v>404</v>
      </c>
      <c r="H29" s="461"/>
      <c r="I29" s="182"/>
      <c r="J29" s="212"/>
      <c r="K29" s="182"/>
      <c r="L29" s="182"/>
      <c r="M29" s="182"/>
      <c r="N29" s="182"/>
      <c r="O29" s="182"/>
      <c r="P29" s="182"/>
      <c r="Q29" s="182"/>
      <c r="R29" s="182"/>
    </row>
    <row r="30" spans="1:18">
      <c r="A30" s="182"/>
      <c r="B30" s="458" t="s">
        <v>302</v>
      </c>
      <c r="C30" s="458"/>
      <c r="D30" s="213"/>
      <c r="E30" s="214" t="s">
        <v>228</v>
      </c>
      <c r="F30" s="214"/>
      <c r="G30" s="459" t="s">
        <v>229</v>
      </c>
      <c r="H30" s="459"/>
      <c r="I30" s="215"/>
      <c r="J30" s="215"/>
      <c r="K30" s="182"/>
      <c r="L30" s="216"/>
      <c r="M30" s="182"/>
      <c r="N30" s="182"/>
      <c r="O30" s="182"/>
      <c r="P30" s="182"/>
      <c r="Q30" s="182"/>
      <c r="R30" s="182"/>
    </row>
    <row r="31" spans="1:18">
      <c r="A31" s="182"/>
      <c r="B31" s="182"/>
      <c r="C31" s="182"/>
      <c r="D31" s="192"/>
      <c r="E31" s="182"/>
      <c r="F31" s="182"/>
      <c r="G31" s="182"/>
      <c r="H31" s="182"/>
      <c r="I31" s="192"/>
      <c r="J31" s="192"/>
      <c r="K31" s="192"/>
      <c r="L31" s="182"/>
      <c r="M31" s="182"/>
      <c r="N31" s="182"/>
      <c r="O31" s="182"/>
      <c r="P31" s="182"/>
      <c r="Q31" s="182"/>
      <c r="R31" s="182"/>
    </row>
    <row r="32" spans="1:18" ht="18.75" customHeight="1">
      <c r="A32" s="182"/>
      <c r="B32" s="462" t="s">
        <v>230</v>
      </c>
      <c r="C32" s="462"/>
      <c r="D32" s="217"/>
      <c r="E32" s="217"/>
      <c r="F32" s="182"/>
      <c r="G32" s="461" t="s">
        <v>231</v>
      </c>
      <c r="H32" s="461"/>
      <c r="I32" s="212"/>
      <c r="J32" s="212"/>
      <c r="K32" s="182"/>
      <c r="L32" s="182"/>
      <c r="M32" s="182"/>
      <c r="N32" s="218"/>
      <c r="O32" s="182"/>
      <c r="P32" s="182"/>
      <c r="Q32" s="182"/>
      <c r="R32" s="182"/>
    </row>
    <row r="33" spans="1:18">
      <c r="A33" s="182"/>
      <c r="B33" s="458" t="s">
        <v>303</v>
      </c>
      <c r="C33" s="458"/>
      <c r="D33" s="219"/>
      <c r="E33" s="214" t="s">
        <v>228</v>
      </c>
      <c r="F33" s="214"/>
      <c r="G33" s="459" t="s">
        <v>229</v>
      </c>
      <c r="H33" s="459"/>
      <c r="I33" s="220"/>
      <c r="J33" s="215"/>
      <c r="K33" s="182"/>
      <c r="L33" s="216"/>
      <c r="M33" s="182"/>
      <c r="N33" s="220"/>
      <c r="O33" s="182"/>
      <c r="P33" s="182"/>
      <c r="Q33" s="182"/>
      <c r="R33" s="182"/>
    </row>
    <row r="34" spans="1:18">
      <c r="A34" s="182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2"/>
      <c r="M34" s="182"/>
      <c r="N34" s="182"/>
      <c r="O34" s="182"/>
      <c r="P34" s="182"/>
      <c r="Q34" s="182"/>
      <c r="R34" s="182"/>
    </row>
    <row r="35" spans="1:18" ht="3.75" customHeight="1">
      <c r="A35" s="182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2"/>
      <c r="M35" s="182"/>
      <c r="N35" s="182"/>
      <c r="O35" s="182"/>
      <c r="P35" s="182"/>
      <c r="Q35" s="182"/>
      <c r="R35" s="182"/>
    </row>
    <row r="36" spans="1:18" ht="7.5" customHeight="1">
      <c r="A36" s="182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2"/>
      <c r="M36" s="182"/>
      <c r="N36" s="182"/>
      <c r="O36" s="182"/>
      <c r="P36" s="182"/>
      <c r="Q36" s="182"/>
      <c r="R36" s="182"/>
    </row>
    <row r="37" spans="1:18" ht="15" customHeight="1">
      <c r="A37" s="182"/>
      <c r="B37" s="460" t="s">
        <v>304</v>
      </c>
      <c r="C37" s="460"/>
      <c r="D37" s="460"/>
      <c r="E37" s="460"/>
      <c r="F37" s="460"/>
      <c r="G37" s="188"/>
      <c r="H37" s="188"/>
      <c r="I37" s="188"/>
      <c r="J37" s="188"/>
      <c r="K37" s="188"/>
      <c r="L37" s="182"/>
      <c r="M37" s="182"/>
      <c r="N37" s="182"/>
      <c r="O37" s="182"/>
      <c r="P37" s="182"/>
      <c r="Q37" s="182"/>
      <c r="R37" s="182"/>
    </row>
    <row r="38" spans="1:18">
      <c r="A38" s="182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2"/>
      <c r="M38" s="182"/>
      <c r="N38" s="182"/>
      <c r="O38" s="182"/>
      <c r="P38" s="182"/>
      <c r="Q38" s="182"/>
      <c r="R38" s="182"/>
    </row>
    <row r="39" spans="1:18">
      <c r="A39" s="182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2"/>
      <c r="M39" s="182"/>
      <c r="N39" s="182"/>
      <c r="O39" s="182"/>
      <c r="P39" s="182"/>
      <c r="Q39" s="182"/>
      <c r="R39" s="182"/>
    </row>
    <row r="40" spans="1:18">
      <c r="A40" s="182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2"/>
      <c r="M40" s="182"/>
      <c r="N40" s="182"/>
      <c r="O40" s="182"/>
      <c r="P40" s="182"/>
      <c r="Q40" s="182"/>
      <c r="R40" s="182"/>
    </row>
    <row r="41" spans="1:18">
      <c r="A41" s="182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2"/>
      <c r="M41" s="182"/>
      <c r="N41" s="182"/>
      <c r="O41" s="182"/>
      <c r="P41" s="182"/>
      <c r="Q41" s="182"/>
      <c r="R41" s="182"/>
    </row>
    <row r="42" spans="1:18">
      <c r="A42" s="182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2"/>
      <c r="M42" s="182"/>
      <c r="N42" s="182"/>
      <c r="O42" s="182"/>
      <c r="P42" s="182"/>
      <c r="Q42" s="182"/>
      <c r="R42" s="182"/>
    </row>
    <row r="43" spans="1:18">
      <c r="A43" s="182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2"/>
      <c r="M43" s="182"/>
      <c r="N43" s="182"/>
      <c r="O43" s="182"/>
      <c r="P43" s="182"/>
      <c r="Q43" s="182"/>
      <c r="R43" s="182"/>
    </row>
    <row r="44" spans="1:18">
      <c r="A44" s="182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2"/>
      <c r="M44" s="182"/>
      <c r="N44" s="182"/>
      <c r="O44" s="182"/>
      <c r="P44" s="182"/>
      <c r="Q44" s="182"/>
      <c r="R44" s="182"/>
    </row>
    <row r="45" spans="1:18">
      <c r="A45" s="182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2"/>
      <c r="M45" s="182"/>
      <c r="N45" s="182"/>
      <c r="O45" s="182"/>
      <c r="P45" s="182"/>
      <c r="Q45" s="182"/>
      <c r="R45" s="182"/>
    </row>
    <row r="46" spans="1:18">
      <c r="A46" s="182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2"/>
      <c r="M46" s="182"/>
      <c r="N46" s="182"/>
      <c r="O46" s="182"/>
      <c r="P46" s="182"/>
      <c r="Q46" s="182"/>
      <c r="R46" s="182"/>
    </row>
    <row r="47" spans="1:18">
      <c r="A47" s="182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2"/>
      <c r="M47" s="182"/>
      <c r="N47" s="182"/>
      <c r="O47" s="182"/>
      <c r="P47" s="182"/>
      <c r="Q47" s="182"/>
      <c r="R47" s="182"/>
    </row>
    <row r="48" spans="1:18">
      <c r="A48" s="182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2"/>
      <c r="M48" s="182"/>
      <c r="N48" s="182"/>
      <c r="O48" s="182"/>
      <c r="P48" s="182"/>
      <c r="Q48" s="182"/>
      <c r="R48" s="182"/>
    </row>
    <row r="49" spans="1:18">
      <c r="A49" s="182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2"/>
      <c r="M49" s="182"/>
      <c r="N49" s="182"/>
      <c r="O49" s="182"/>
      <c r="P49" s="182"/>
      <c r="Q49" s="182"/>
      <c r="R49" s="182"/>
    </row>
    <row r="50" spans="1:18">
      <c r="A50" s="182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2"/>
      <c r="M50" s="182"/>
      <c r="N50" s="182"/>
      <c r="O50" s="182"/>
      <c r="P50" s="182"/>
      <c r="Q50" s="182"/>
      <c r="R50" s="182"/>
    </row>
    <row r="51" spans="1:18">
      <c r="A51" s="182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2"/>
      <c r="M51" s="182"/>
      <c r="N51" s="182"/>
      <c r="O51" s="182"/>
      <c r="P51" s="182"/>
      <c r="Q51" s="182"/>
      <c r="R51" s="182"/>
    </row>
    <row r="52" spans="1:18">
      <c r="A52" s="182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2"/>
      <c r="M52" s="182"/>
      <c r="N52" s="182"/>
      <c r="O52" s="182"/>
      <c r="P52" s="182"/>
      <c r="Q52" s="182"/>
      <c r="R52" s="182"/>
    </row>
    <row r="53" spans="1:18">
      <c r="A53" s="182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2"/>
      <c r="M53" s="182"/>
      <c r="N53" s="182"/>
      <c r="O53" s="182"/>
      <c r="P53" s="182"/>
      <c r="Q53" s="182"/>
      <c r="R53" s="182"/>
    </row>
    <row r="54" spans="1:18">
      <c r="A54" s="182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2"/>
      <c r="M54" s="182"/>
      <c r="N54" s="182"/>
      <c r="O54" s="182"/>
      <c r="P54" s="182"/>
      <c r="Q54" s="182"/>
      <c r="R54" s="182"/>
    </row>
  </sheetData>
  <mergeCells count="24">
    <mergeCell ref="B33:C33"/>
    <mergeCell ref="G33:H33"/>
    <mergeCell ref="B37:F37"/>
    <mergeCell ref="B29:C29"/>
    <mergeCell ref="G29:H29"/>
    <mergeCell ref="B30:C30"/>
    <mergeCell ref="G30:H30"/>
    <mergeCell ref="B32:C32"/>
    <mergeCell ref="G32:H32"/>
    <mergeCell ref="B10:H10"/>
    <mergeCell ref="B16:B19"/>
    <mergeCell ref="C16:C19"/>
    <mergeCell ref="D16:H16"/>
    <mergeCell ref="D18:D19"/>
    <mergeCell ref="E18:E19"/>
    <mergeCell ref="F18:F19"/>
    <mergeCell ref="G18:G19"/>
    <mergeCell ref="H18:H19"/>
    <mergeCell ref="C9:H9"/>
    <mergeCell ref="H1:I1"/>
    <mergeCell ref="F2:I2"/>
    <mergeCell ref="F3:H3"/>
    <mergeCell ref="F4:H4"/>
    <mergeCell ref="C6:H6"/>
  </mergeCells>
  <pageMargins left="0.25" right="0.25" top="0.75" bottom="0.75" header="0.3" footer="0.3"/>
  <pageSetup paperSize="9" scale="9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0D7C-B9CA-43ED-A5A5-A85F3CC5EE3B}">
  <sheetPr>
    <pageSetUpPr fitToPage="1"/>
  </sheetPr>
  <dimension ref="A1:O34"/>
  <sheetViews>
    <sheetView topLeftCell="A2" zoomScale="120" zoomScaleNormal="120" workbookViewId="0">
      <selection activeCell="F31" sqref="F31"/>
    </sheetView>
  </sheetViews>
  <sheetFormatPr defaultRowHeight="12.75"/>
  <cols>
    <col min="1" max="3" width="9.140625" style="155"/>
    <col min="4" max="4" width="17.85546875" style="155" customWidth="1"/>
    <col min="5" max="5" width="13.5703125" style="155" customWidth="1"/>
    <col min="6" max="6" width="11.7109375" style="155" customWidth="1"/>
    <col min="7" max="7" width="12.7109375" style="155" customWidth="1"/>
    <col min="8" max="8" width="14.7109375" style="155" customWidth="1"/>
    <col min="9" max="9" width="13.85546875" style="155" customWidth="1"/>
    <col min="10" max="10" width="12.7109375" style="155" customWidth="1"/>
    <col min="11" max="11" width="17.85546875" style="155" customWidth="1"/>
    <col min="12" max="259" width="9.140625" style="155"/>
    <col min="260" max="260" width="17.85546875" style="155" customWidth="1"/>
    <col min="261" max="261" width="13.5703125" style="155" customWidth="1"/>
    <col min="262" max="262" width="11.7109375" style="155" customWidth="1"/>
    <col min="263" max="263" width="12.7109375" style="155" customWidth="1"/>
    <col min="264" max="264" width="14.7109375" style="155" customWidth="1"/>
    <col min="265" max="265" width="13.85546875" style="155" customWidth="1"/>
    <col min="266" max="266" width="12.7109375" style="155" customWidth="1"/>
    <col min="267" max="267" width="17.85546875" style="155" customWidth="1"/>
    <col min="268" max="515" width="9.140625" style="155"/>
    <col min="516" max="516" width="17.85546875" style="155" customWidth="1"/>
    <col min="517" max="517" width="13.5703125" style="155" customWidth="1"/>
    <col min="518" max="518" width="11.7109375" style="155" customWidth="1"/>
    <col min="519" max="519" width="12.7109375" style="155" customWidth="1"/>
    <col min="520" max="520" width="14.7109375" style="155" customWidth="1"/>
    <col min="521" max="521" width="13.85546875" style="155" customWidth="1"/>
    <col min="522" max="522" width="12.7109375" style="155" customWidth="1"/>
    <col min="523" max="523" width="17.85546875" style="155" customWidth="1"/>
    <col min="524" max="771" width="9.140625" style="155"/>
    <col min="772" max="772" width="17.85546875" style="155" customWidth="1"/>
    <col min="773" max="773" width="13.5703125" style="155" customWidth="1"/>
    <col min="774" max="774" width="11.7109375" style="155" customWidth="1"/>
    <col min="775" max="775" width="12.7109375" style="155" customWidth="1"/>
    <col min="776" max="776" width="14.7109375" style="155" customWidth="1"/>
    <col min="777" max="777" width="13.85546875" style="155" customWidth="1"/>
    <col min="778" max="778" width="12.7109375" style="155" customWidth="1"/>
    <col min="779" max="779" width="17.85546875" style="155" customWidth="1"/>
    <col min="780" max="1027" width="9.140625" style="155"/>
    <col min="1028" max="1028" width="17.85546875" style="155" customWidth="1"/>
    <col min="1029" max="1029" width="13.5703125" style="155" customWidth="1"/>
    <col min="1030" max="1030" width="11.7109375" style="155" customWidth="1"/>
    <col min="1031" max="1031" width="12.7109375" style="155" customWidth="1"/>
    <col min="1032" max="1032" width="14.7109375" style="155" customWidth="1"/>
    <col min="1033" max="1033" width="13.85546875" style="155" customWidth="1"/>
    <col min="1034" max="1034" width="12.7109375" style="155" customWidth="1"/>
    <col min="1035" max="1035" width="17.85546875" style="155" customWidth="1"/>
    <col min="1036" max="1283" width="9.140625" style="155"/>
    <col min="1284" max="1284" width="17.85546875" style="155" customWidth="1"/>
    <col min="1285" max="1285" width="13.5703125" style="155" customWidth="1"/>
    <col min="1286" max="1286" width="11.7109375" style="155" customWidth="1"/>
    <col min="1287" max="1287" width="12.7109375" style="155" customWidth="1"/>
    <col min="1288" max="1288" width="14.7109375" style="155" customWidth="1"/>
    <col min="1289" max="1289" width="13.85546875" style="155" customWidth="1"/>
    <col min="1290" max="1290" width="12.7109375" style="155" customWidth="1"/>
    <col min="1291" max="1291" width="17.85546875" style="155" customWidth="1"/>
    <col min="1292" max="1539" width="9.140625" style="155"/>
    <col min="1540" max="1540" width="17.85546875" style="155" customWidth="1"/>
    <col min="1541" max="1541" width="13.5703125" style="155" customWidth="1"/>
    <col min="1542" max="1542" width="11.7109375" style="155" customWidth="1"/>
    <col min="1543" max="1543" width="12.7109375" style="155" customWidth="1"/>
    <col min="1544" max="1544" width="14.7109375" style="155" customWidth="1"/>
    <col min="1545" max="1545" width="13.85546875" style="155" customWidth="1"/>
    <col min="1546" max="1546" width="12.7109375" style="155" customWidth="1"/>
    <col min="1547" max="1547" width="17.85546875" style="155" customWidth="1"/>
    <col min="1548" max="1795" width="9.140625" style="155"/>
    <col min="1796" max="1796" width="17.85546875" style="155" customWidth="1"/>
    <col min="1797" max="1797" width="13.5703125" style="155" customWidth="1"/>
    <col min="1798" max="1798" width="11.7109375" style="155" customWidth="1"/>
    <col min="1799" max="1799" width="12.7109375" style="155" customWidth="1"/>
    <col min="1800" max="1800" width="14.7109375" style="155" customWidth="1"/>
    <col min="1801" max="1801" width="13.85546875" style="155" customWidth="1"/>
    <col min="1802" max="1802" width="12.7109375" style="155" customWidth="1"/>
    <col min="1803" max="1803" width="17.85546875" style="155" customWidth="1"/>
    <col min="1804" max="2051" width="9.140625" style="155"/>
    <col min="2052" max="2052" width="17.85546875" style="155" customWidth="1"/>
    <col min="2053" max="2053" width="13.5703125" style="155" customWidth="1"/>
    <col min="2054" max="2054" width="11.7109375" style="155" customWidth="1"/>
    <col min="2055" max="2055" width="12.7109375" style="155" customWidth="1"/>
    <col min="2056" max="2056" width="14.7109375" style="155" customWidth="1"/>
    <col min="2057" max="2057" width="13.85546875" style="155" customWidth="1"/>
    <col min="2058" max="2058" width="12.7109375" style="155" customWidth="1"/>
    <col min="2059" max="2059" width="17.85546875" style="155" customWidth="1"/>
    <col min="2060" max="2307" width="9.140625" style="155"/>
    <col min="2308" max="2308" width="17.85546875" style="155" customWidth="1"/>
    <col min="2309" max="2309" width="13.5703125" style="155" customWidth="1"/>
    <col min="2310" max="2310" width="11.7109375" style="155" customWidth="1"/>
    <col min="2311" max="2311" width="12.7109375" style="155" customWidth="1"/>
    <col min="2312" max="2312" width="14.7109375" style="155" customWidth="1"/>
    <col min="2313" max="2313" width="13.85546875" style="155" customWidth="1"/>
    <col min="2314" max="2314" width="12.7109375" style="155" customWidth="1"/>
    <col min="2315" max="2315" width="17.85546875" style="155" customWidth="1"/>
    <col min="2316" max="2563" width="9.140625" style="155"/>
    <col min="2564" max="2564" width="17.85546875" style="155" customWidth="1"/>
    <col min="2565" max="2565" width="13.5703125" style="155" customWidth="1"/>
    <col min="2566" max="2566" width="11.7109375" style="155" customWidth="1"/>
    <col min="2567" max="2567" width="12.7109375" style="155" customWidth="1"/>
    <col min="2568" max="2568" width="14.7109375" style="155" customWidth="1"/>
    <col min="2569" max="2569" width="13.85546875" style="155" customWidth="1"/>
    <col min="2570" max="2570" width="12.7109375" style="155" customWidth="1"/>
    <col min="2571" max="2571" width="17.85546875" style="155" customWidth="1"/>
    <col min="2572" max="2819" width="9.140625" style="155"/>
    <col min="2820" max="2820" width="17.85546875" style="155" customWidth="1"/>
    <col min="2821" max="2821" width="13.5703125" style="155" customWidth="1"/>
    <col min="2822" max="2822" width="11.7109375" style="155" customWidth="1"/>
    <col min="2823" max="2823" width="12.7109375" style="155" customWidth="1"/>
    <col min="2824" max="2824" width="14.7109375" style="155" customWidth="1"/>
    <col min="2825" max="2825" width="13.85546875" style="155" customWidth="1"/>
    <col min="2826" max="2826" width="12.7109375" style="155" customWidth="1"/>
    <col min="2827" max="2827" width="17.85546875" style="155" customWidth="1"/>
    <col min="2828" max="3075" width="9.140625" style="155"/>
    <col min="3076" max="3076" width="17.85546875" style="155" customWidth="1"/>
    <col min="3077" max="3077" width="13.5703125" style="155" customWidth="1"/>
    <col min="3078" max="3078" width="11.7109375" style="155" customWidth="1"/>
    <col min="3079" max="3079" width="12.7109375" style="155" customWidth="1"/>
    <col min="3080" max="3080" width="14.7109375" style="155" customWidth="1"/>
    <col min="3081" max="3081" width="13.85546875" style="155" customWidth="1"/>
    <col min="3082" max="3082" width="12.7109375" style="155" customWidth="1"/>
    <col min="3083" max="3083" width="17.85546875" style="155" customWidth="1"/>
    <col min="3084" max="3331" width="9.140625" style="155"/>
    <col min="3332" max="3332" width="17.85546875" style="155" customWidth="1"/>
    <col min="3333" max="3333" width="13.5703125" style="155" customWidth="1"/>
    <col min="3334" max="3334" width="11.7109375" style="155" customWidth="1"/>
    <col min="3335" max="3335" width="12.7109375" style="155" customWidth="1"/>
    <col min="3336" max="3336" width="14.7109375" style="155" customWidth="1"/>
    <col min="3337" max="3337" width="13.85546875" style="155" customWidth="1"/>
    <col min="3338" max="3338" width="12.7109375" style="155" customWidth="1"/>
    <col min="3339" max="3339" width="17.85546875" style="155" customWidth="1"/>
    <col min="3340" max="3587" width="9.140625" style="155"/>
    <col min="3588" max="3588" width="17.85546875" style="155" customWidth="1"/>
    <col min="3589" max="3589" width="13.5703125" style="155" customWidth="1"/>
    <col min="3590" max="3590" width="11.7109375" style="155" customWidth="1"/>
    <col min="3591" max="3591" width="12.7109375" style="155" customWidth="1"/>
    <col min="3592" max="3592" width="14.7109375" style="155" customWidth="1"/>
    <col min="3593" max="3593" width="13.85546875" style="155" customWidth="1"/>
    <col min="3594" max="3594" width="12.7109375" style="155" customWidth="1"/>
    <col min="3595" max="3595" width="17.85546875" style="155" customWidth="1"/>
    <col min="3596" max="3843" width="9.140625" style="155"/>
    <col min="3844" max="3844" width="17.85546875" style="155" customWidth="1"/>
    <col min="3845" max="3845" width="13.5703125" style="155" customWidth="1"/>
    <col min="3846" max="3846" width="11.7109375" style="155" customWidth="1"/>
    <col min="3847" max="3847" width="12.7109375" style="155" customWidth="1"/>
    <col min="3848" max="3848" width="14.7109375" style="155" customWidth="1"/>
    <col min="3849" max="3849" width="13.85546875" style="155" customWidth="1"/>
    <col min="3850" max="3850" width="12.7109375" style="155" customWidth="1"/>
    <col min="3851" max="3851" width="17.85546875" style="155" customWidth="1"/>
    <col min="3852" max="4099" width="9.140625" style="155"/>
    <col min="4100" max="4100" width="17.85546875" style="155" customWidth="1"/>
    <col min="4101" max="4101" width="13.5703125" style="155" customWidth="1"/>
    <col min="4102" max="4102" width="11.7109375" style="155" customWidth="1"/>
    <col min="4103" max="4103" width="12.7109375" style="155" customWidth="1"/>
    <col min="4104" max="4104" width="14.7109375" style="155" customWidth="1"/>
    <col min="4105" max="4105" width="13.85546875" style="155" customWidth="1"/>
    <col min="4106" max="4106" width="12.7109375" style="155" customWidth="1"/>
    <col min="4107" max="4107" width="17.85546875" style="155" customWidth="1"/>
    <col min="4108" max="4355" width="9.140625" style="155"/>
    <col min="4356" max="4356" width="17.85546875" style="155" customWidth="1"/>
    <col min="4357" max="4357" width="13.5703125" style="155" customWidth="1"/>
    <col min="4358" max="4358" width="11.7109375" style="155" customWidth="1"/>
    <col min="4359" max="4359" width="12.7109375" style="155" customWidth="1"/>
    <col min="4360" max="4360" width="14.7109375" style="155" customWidth="1"/>
    <col min="4361" max="4361" width="13.85546875" style="155" customWidth="1"/>
    <col min="4362" max="4362" width="12.7109375" style="155" customWidth="1"/>
    <col min="4363" max="4363" width="17.85546875" style="155" customWidth="1"/>
    <col min="4364" max="4611" width="9.140625" style="155"/>
    <col min="4612" max="4612" width="17.85546875" style="155" customWidth="1"/>
    <col min="4613" max="4613" width="13.5703125" style="155" customWidth="1"/>
    <col min="4614" max="4614" width="11.7109375" style="155" customWidth="1"/>
    <col min="4615" max="4615" width="12.7109375" style="155" customWidth="1"/>
    <col min="4616" max="4616" width="14.7109375" style="155" customWidth="1"/>
    <col min="4617" max="4617" width="13.85546875" style="155" customWidth="1"/>
    <col min="4618" max="4618" width="12.7109375" style="155" customWidth="1"/>
    <col min="4619" max="4619" width="17.85546875" style="155" customWidth="1"/>
    <col min="4620" max="4867" width="9.140625" style="155"/>
    <col min="4868" max="4868" width="17.85546875" style="155" customWidth="1"/>
    <col min="4869" max="4869" width="13.5703125" style="155" customWidth="1"/>
    <col min="4870" max="4870" width="11.7109375" style="155" customWidth="1"/>
    <col min="4871" max="4871" width="12.7109375" style="155" customWidth="1"/>
    <col min="4872" max="4872" width="14.7109375" style="155" customWidth="1"/>
    <col min="4873" max="4873" width="13.85546875" style="155" customWidth="1"/>
    <col min="4874" max="4874" width="12.7109375" style="155" customWidth="1"/>
    <col min="4875" max="4875" width="17.85546875" style="155" customWidth="1"/>
    <col min="4876" max="5123" width="9.140625" style="155"/>
    <col min="5124" max="5124" width="17.85546875" style="155" customWidth="1"/>
    <col min="5125" max="5125" width="13.5703125" style="155" customWidth="1"/>
    <col min="5126" max="5126" width="11.7109375" style="155" customWidth="1"/>
    <col min="5127" max="5127" width="12.7109375" style="155" customWidth="1"/>
    <col min="5128" max="5128" width="14.7109375" style="155" customWidth="1"/>
    <col min="5129" max="5129" width="13.85546875" style="155" customWidth="1"/>
    <col min="5130" max="5130" width="12.7109375" style="155" customWidth="1"/>
    <col min="5131" max="5131" width="17.85546875" style="155" customWidth="1"/>
    <col min="5132" max="5379" width="9.140625" style="155"/>
    <col min="5380" max="5380" width="17.85546875" style="155" customWidth="1"/>
    <col min="5381" max="5381" width="13.5703125" style="155" customWidth="1"/>
    <col min="5382" max="5382" width="11.7109375" style="155" customWidth="1"/>
    <col min="5383" max="5383" width="12.7109375" style="155" customWidth="1"/>
    <col min="5384" max="5384" width="14.7109375" style="155" customWidth="1"/>
    <col min="5385" max="5385" width="13.85546875" style="155" customWidth="1"/>
    <col min="5386" max="5386" width="12.7109375" style="155" customWidth="1"/>
    <col min="5387" max="5387" width="17.85546875" style="155" customWidth="1"/>
    <col min="5388" max="5635" width="9.140625" style="155"/>
    <col min="5636" max="5636" width="17.85546875" style="155" customWidth="1"/>
    <col min="5637" max="5637" width="13.5703125" style="155" customWidth="1"/>
    <col min="5638" max="5638" width="11.7109375" style="155" customWidth="1"/>
    <col min="5639" max="5639" width="12.7109375" style="155" customWidth="1"/>
    <col min="5640" max="5640" width="14.7109375" style="155" customWidth="1"/>
    <col min="5641" max="5641" width="13.85546875" style="155" customWidth="1"/>
    <col min="5642" max="5642" width="12.7109375" style="155" customWidth="1"/>
    <col min="5643" max="5643" width="17.85546875" style="155" customWidth="1"/>
    <col min="5644" max="5891" width="9.140625" style="155"/>
    <col min="5892" max="5892" width="17.85546875" style="155" customWidth="1"/>
    <col min="5893" max="5893" width="13.5703125" style="155" customWidth="1"/>
    <col min="5894" max="5894" width="11.7109375" style="155" customWidth="1"/>
    <col min="5895" max="5895" width="12.7109375" style="155" customWidth="1"/>
    <col min="5896" max="5896" width="14.7109375" style="155" customWidth="1"/>
    <col min="5897" max="5897" width="13.85546875" style="155" customWidth="1"/>
    <col min="5898" max="5898" width="12.7109375" style="155" customWidth="1"/>
    <col min="5899" max="5899" width="17.85546875" style="155" customWidth="1"/>
    <col min="5900" max="6147" width="9.140625" style="155"/>
    <col min="6148" max="6148" width="17.85546875" style="155" customWidth="1"/>
    <col min="6149" max="6149" width="13.5703125" style="155" customWidth="1"/>
    <col min="6150" max="6150" width="11.7109375" style="155" customWidth="1"/>
    <col min="6151" max="6151" width="12.7109375" style="155" customWidth="1"/>
    <col min="6152" max="6152" width="14.7109375" style="155" customWidth="1"/>
    <col min="6153" max="6153" width="13.85546875" style="155" customWidth="1"/>
    <col min="6154" max="6154" width="12.7109375" style="155" customWidth="1"/>
    <col min="6155" max="6155" width="17.85546875" style="155" customWidth="1"/>
    <col min="6156" max="6403" width="9.140625" style="155"/>
    <col min="6404" max="6404" width="17.85546875" style="155" customWidth="1"/>
    <col min="6405" max="6405" width="13.5703125" style="155" customWidth="1"/>
    <col min="6406" max="6406" width="11.7109375" style="155" customWidth="1"/>
    <col min="6407" max="6407" width="12.7109375" style="155" customWidth="1"/>
    <col min="6408" max="6408" width="14.7109375" style="155" customWidth="1"/>
    <col min="6409" max="6409" width="13.85546875" style="155" customWidth="1"/>
    <col min="6410" max="6410" width="12.7109375" style="155" customWidth="1"/>
    <col min="6411" max="6411" width="17.85546875" style="155" customWidth="1"/>
    <col min="6412" max="6659" width="9.140625" style="155"/>
    <col min="6660" max="6660" width="17.85546875" style="155" customWidth="1"/>
    <col min="6661" max="6661" width="13.5703125" style="155" customWidth="1"/>
    <col min="6662" max="6662" width="11.7109375" style="155" customWidth="1"/>
    <col min="6663" max="6663" width="12.7109375" style="155" customWidth="1"/>
    <col min="6664" max="6664" width="14.7109375" style="155" customWidth="1"/>
    <col min="6665" max="6665" width="13.85546875" style="155" customWidth="1"/>
    <col min="6666" max="6666" width="12.7109375" style="155" customWidth="1"/>
    <col min="6667" max="6667" width="17.85546875" style="155" customWidth="1"/>
    <col min="6668" max="6915" width="9.140625" style="155"/>
    <col min="6916" max="6916" width="17.85546875" style="155" customWidth="1"/>
    <col min="6917" max="6917" width="13.5703125" style="155" customWidth="1"/>
    <col min="6918" max="6918" width="11.7109375" style="155" customWidth="1"/>
    <col min="6919" max="6919" width="12.7109375" style="155" customWidth="1"/>
    <col min="6920" max="6920" width="14.7109375" style="155" customWidth="1"/>
    <col min="6921" max="6921" width="13.85546875" style="155" customWidth="1"/>
    <col min="6922" max="6922" width="12.7109375" style="155" customWidth="1"/>
    <col min="6923" max="6923" width="17.85546875" style="155" customWidth="1"/>
    <col min="6924" max="7171" width="9.140625" style="155"/>
    <col min="7172" max="7172" width="17.85546875" style="155" customWidth="1"/>
    <col min="7173" max="7173" width="13.5703125" style="155" customWidth="1"/>
    <col min="7174" max="7174" width="11.7109375" style="155" customWidth="1"/>
    <col min="7175" max="7175" width="12.7109375" style="155" customWidth="1"/>
    <col min="7176" max="7176" width="14.7109375" style="155" customWidth="1"/>
    <col min="7177" max="7177" width="13.85546875" style="155" customWidth="1"/>
    <col min="7178" max="7178" width="12.7109375" style="155" customWidth="1"/>
    <col min="7179" max="7179" width="17.85546875" style="155" customWidth="1"/>
    <col min="7180" max="7427" width="9.140625" style="155"/>
    <col min="7428" max="7428" width="17.85546875" style="155" customWidth="1"/>
    <col min="7429" max="7429" width="13.5703125" style="155" customWidth="1"/>
    <col min="7430" max="7430" width="11.7109375" style="155" customWidth="1"/>
    <col min="7431" max="7431" width="12.7109375" style="155" customWidth="1"/>
    <col min="7432" max="7432" width="14.7109375" style="155" customWidth="1"/>
    <col min="7433" max="7433" width="13.85546875" style="155" customWidth="1"/>
    <col min="7434" max="7434" width="12.7109375" style="155" customWidth="1"/>
    <col min="7435" max="7435" width="17.85546875" style="155" customWidth="1"/>
    <col min="7436" max="7683" width="9.140625" style="155"/>
    <col min="7684" max="7684" width="17.85546875" style="155" customWidth="1"/>
    <col min="7685" max="7685" width="13.5703125" style="155" customWidth="1"/>
    <col min="7686" max="7686" width="11.7109375" style="155" customWidth="1"/>
    <col min="7687" max="7687" width="12.7109375" style="155" customWidth="1"/>
    <col min="7688" max="7688" width="14.7109375" style="155" customWidth="1"/>
    <col min="7689" max="7689" width="13.85546875" style="155" customWidth="1"/>
    <col min="7690" max="7690" width="12.7109375" style="155" customWidth="1"/>
    <col min="7691" max="7691" width="17.85546875" style="155" customWidth="1"/>
    <col min="7692" max="7939" width="9.140625" style="155"/>
    <col min="7940" max="7940" width="17.85546875" style="155" customWidth="1"/>
    <col min="7941" max="7941" width="13.5703125" style="155" customWidth="1"/>
    <col min="7942" max="7942" width="11.7109375" style="155" customWidth="1"/>
    <col min="7943" max="7943" width="12.7109375" style="155" customWidth="1"/>
    <col min="7944" max="7944" width="14.7109375" style="155" customWidth="1"/>
    <col min="7945" max="7945" width="13.85546875" style="155" customWidth="1"/>
    <col min="7946" max="7946" width="12.7109375" style="155" customWidth="1"/>
    <col min="7947" max="7947" width="17.85546875" style="155" customWidth="1"/>
    <col min="7948" max="8195" width="9.140625" style="155"/>
    <col min="8196" max="8196" width="17.85546875" style="155" customWidth="1"/>
    <col min="8197" max="8197" width="13.5703125" style="155" customWidth="1"/>
    <col min="8198" max="8198" width="11.7109375" style="155" customWidth="1"/>
    <col min="8199" max="8199" width="12.7109375" style="155" customWidth="1"/>
    <col min="8200" max="8200" width="14.7109375" style="155" customWidth="1"/>
    <col min="8201" max="8201" width="13.85546875" style="155" customWidth="1"/>
    <col min="8202" max="8202" width="12.7109375" style="155" customWidth="1"/>
    <col min="8203" max="8203" width="17.85546875" style="155" customWidth="1"/>
    <col min="8204" max="8451" width="9.140625" style="155"/>
    <col min="8452" max="8452" width="17.85546875" style="155" customWidth="1"/>
    <col min="8453" max="8453" width="13.5703125" style="155" customWidth="1"/>
    <col min="8454" max="8454" width="11.7109375" style="155" customWidth="1"/>
    <col min="8455" max="8455" width="12.7109375" style="155" customWidth="1"/>
    <col min="8456" max="8456" width="14.7109375" style="155" customWidth="1"/>
    <col min="8457" max="8457" width="13.85546875" style="155" customWidth="1"/>
    <col min="8458" max="8458" width="12.7109375" style="155" customWidth="1"/>
    <col min="8459" max="8459" width="17.85546875" style="155" customWidth="1"/>
    <col min="8460" max="8707" width="9.140625" style="155"/>
    <col min="8708" max="8708" width="17.85546875" style="155" customWidth="1"/>
    <col min="8709" max="8709" width="13.5703125" style="155" customWidth="1"/>
    <col min="8710" max="8710" width="11.7109375" style="155" customWidth="1"/>
    <col min="8711" max="8711" width="12.7109375" style="155" customWidth="1"/>
    <col min="8712" max="8712" width="14.7109375" style="155" customWidth="1"/>
    <col min="8713" max="8713" width="13.85546875" style="155" customWidth="1"/>
    <col min="8714" max="8714" width="12.7109375" style="155" customWidth="1"/>
    <col min="8715" max="8715" width="17.85546875" style="155" customWidth="1"/>
    <col min="8716" max="8963" width="9.140625" style="155"/>
    <col min="8964" max="8964" width="17.85546875" style="155" customWidth="1"/>
    <col min="8965" max="8965" width="13.5703125" style="155" customWidth="1"/>
    <col min="8966" max="8966" width="11.7109375" style="155" customWidth="1"/>
    <col min="8967" max="8967" width="12.7109375" style="155" customWidth="1"/>
    <col min="8968" max="8968" width="14.7109375" style="155" customWidth="1"/>
    <col min="8969" max="8969" width="13.85546875" style="155" customWidth="1"/>
    <col min="8970" max="8970" width="12.7109375" style="155" customWidth="1"/>
    <col min="8971" max="8971" width="17.85546875" style="155" customWidth="1"/>
    <col min="8972" max="9219" width="9.140625" style="155"/>
    <col min="9220" max="9220" width="17.85546875" style="155" customWidth="1"/>
    <col min="9221" max="9221" width="13.5703125" style="155" customWidth="1"/>
    <col min="9222" max="9222" width="11.7109375" style="155" customWidth="1"/>
    <col min="9223" max="9223" width="12.7109375" style="155" customWidth="1"/>
    <col min="9224" max="9224" width="14.7109375" style="155" customWidth="1"/>
    <col min="9225" max="9225" width="13.85546875" style="155" customWidth="1"/>
    <col min="9226" max="9226" width="12.7109375" style="155" customWidth="1"/>
    <col min="9227" max="9227" width="17.85546875" style="155" customWidth="1"/>
    <col min="9228" max="9475" width="9.140625" style="155"/>
    <col min="9476" max="9476" width="17.85546875" style="155" customWidth="1"/>
    <col min="9477" max="9477" width="13.5703125" style="155" customWidth="1"/>
    <col min="9478" max="9478" width="11.7109375" style="155" customWidth="1"/>
    <col min="9479" max="9479" width="12.7109375" style="155" customWidth="1"/>
    <col min="9480" max="9480" width="14.7109375" style="155" customWidth="1"/>
    <col min="9481" max="9481" width="13.85546875" style="155" customWidth="1"/>
    <col min="9482" max="9482" width="12.7109375" style="155" customWidth="1"/>
    <col min="9483" max="9483" width="17.85546875" style="155" customWidth="1"/>
    <col min="9484" max="9731" width="9.140625" style="155"/>
    <col min="9732" max="9732" width="17.85546875" style="155" customWidth="1"/>
    <col min="9733" max="9733" width="13.5703125" style="155" customWidth="1"/>
    <col min="9734" max="9734" width="11.7109375" style="155" customWidth="1"/>
    <col min="9735" max="9735" width="12.7109375" style="155" customWidth="1"/>
    <col min="9736" max="9736" width="14.7109375" style="155" customWidth="1"/>
    <col min="9737" max="9737" width="13.85546875" style="155" customWidth="1"/>
    <col min="9738" max="9738" width="12.7109375" style="155" customWidth="1"/>
    <col min="9739" max="9739" width="17.85546875" style="155" customWidth="1"/>
    <col min="9740" max="9987" width="9.140625" style="155"/>
    <col min="9988" max="9988" width="17.85546875" style="155" customWidth="1"/>
    <col min="9989" max="9989" width="13.5703125" style="155" customWidth="1"/>
    <col min="9990" max="9990" width="11.7109375" style="155" customWidth="1"/>
    <col min="9991" max="9991" width="12.7109375" style="155" customWidth="1"/>
    <col min="9992" max="9992" width="14.7109375" style="155" customWidth="1"/>
    <col min="9993" max="9993" width="13.85546875" style="155" customWidth="1"/>
    <col min="9994" max="9994" width="12.7109375" style="155" customWidth="1"/>
    <col min="9995" max="9995" width="17.85546875" style="155" customWidth="1"/>
    <col min="9996" max="10243" width="9.140625" style="155"/>
    <col min="10244" max="10244" width="17.85546875" style="155" customWidth="1"/>
    <col min="10245" max="10245" width="13.5703125" style="155" customWidth="1"/>
    <col min="10246" max="10246" width="11.7109375" style="155" customWidth="1"/>
    <col min="10247" max="10247" width="12.7109375" style="155" customWidth="1"/>
    <col min="10248" max="10248" width="14.7109375" style="155" customWidth="1"/>
    <col min="10249" max="10249" width="13.85546875" style="155" customWidth="1"/>
    <col min="10250" max="10250" width="12.7109375" style="155" customWidth="1"/>
    <col min="10251" max="10251" width="17.85546875" style="155" customWidth="1"/>
    <col min="10252" max="10499" width="9.140625" style="155"/>
    <col min="10500" max="10500" width="17.85546875" style="155" customWidth="1"/>
    <col min="10501" max="10501" width="13.5703125" style="155" customWidth="1"/>
    <col min="10502" max="10502" width="11.7109375" style="155" customWidth="1"/>
    <col min="10503" max="10503" width="12.7109375" style="155" customWidth="1"/>
    <col min="10504" max="10504" width="14.7109375" style="155" customWidth="1"/>
    <col min="10505" max="10505" width="13.85546875" style="155" customWidth="1"/>
    <col min="10506" max="10506" width="12.7109375" style="155" customWidth="1"/>
    <col min="10507" max="10507" width="17.85546875" style="155" customWidth="1"/>
    <col min="10508" max="10755" width="9.140625" style="155"/>
    <col min="10756" max="10756" width="17.85546875" style="155" customWidth="1"/>
    <col min="10757" max="10757" width="13.5703125" style="155" customWidth="1"/>
    <col min="10758" max="10758" width="11.7109375" style="155" customWidth="1"/>
    <col min="10759" max="10759" width="12.7109375" style="155" customWidth="1"/>
    <col min="10760" max="10760" width="14.7109375" style="155" customWidth="1"/>
    <col min="10761" max="10761" width="13.85546875" style="155" customWidth="1"/>
    <col min="10762" max="10762" width="12.7109375" style="155" customWidth="1"/>
    <col min="10763" max="10763" width="17.85546875" style="155" customWidth="1"/>
    <col min="10764" max="11011" width="9.140625" style="155"/>
    <col min="11012" max="11012" width="17.85546875" style="155" customWidth="1"/>
    <col min="11013" max="11013" width="13.5703125" style="155" customWidth="1"/>
    <col min="11014" max="11014" width="11.7109375" style="155" customWidth="1"/>
    <col min="11015" max="11015" width="12.7109375" style="155" customWidth="1"/>
    <col min="11016" max="11016" width="14.7109375" style="155" customWidth="1"/>
    <col min="11017" max="11017" width="13.85546875" style="155" customWidth="1"/>
    <col min="11018" max="11018" width="12.7109375" style="155" customWidth="1"/>
    <col min="11019" max="11019" width="17.85546875" style="155" customWidth="1"/>
    <col min="11020" max="11267" width="9.140625" style="155"/>
    <col min="11268" max="11268" width="17.85546875" style="155" customWidth="1"/>
    <col min="11269" max="11269" width="13.5703125" style="155" customWidth="1"/>
    <col min="11270" max="11270" width="11.7109375" style="155" customWidth="1"/>
    <col min="11271" max="11271" width="12.7109375" style="155" customWidth="1"/>
    <col min="11272" max="11272" width="14.7109375" style="155" customWidth="1"/>
    <col min="11273" max="11273" width="13.85546875" style="155" customWidth="1"/>
    <col min="11274" max="11274" width="12.7109375" style="155" customWidth="1"/>
    <col min="11275" max="11275" width="17.85546875" style="155" customWidth="1"/>
    <col min="11276" max="11523" width="9.140625" style="155"/>
    <col min="11524" max="11524" width="17.85546875" style="155" customWidth="1"/>
    <col min="11525" max="11525" width="13.5703125" style="155" customWidth="1"/>
    <col min="11526" max="11526" width="11.7109375" style="155" customWidth="1"/>
    <col min="11527" max="11527" width="12.7109375" style="155" customWidth="1"/>
    <col min="11528" max="11528" width="14.7109375" style="155" customWidth="1"/>
    <col min="11529" max="11529" width="13.85546875" style="155" customWidth="1"/>
    <col min="11530" max="11530" width="12.7109375" style="155" customWidth="1"/>
    <col min="11531" max="11531" width="17.85546875" style="155" customWidth="1"/>
    <col min="11532" max="11779" width="9.140625" style="155"/>
    <col min="11780" max="11780" width="17.85546875" style="155" customWidth="1"/>
    <col min="11781" max="11781" width="13.5703125" style="155" customWidth="1"/>
    <col min="11782" max="11782" width="11.7109375" style="155" customWidth="1"/>
    <col min="11783" max="11783" width="12.7109375" style="155" customWidth="1"/>
    <col min="11784" max="11784" width="14.7109375" style="155" customWidth="1"/>
    <col min="11785" max="11785" width="13.85546875" style="155" customWidth="1"/>
    <col min="11786" max="11786" width="12.7109375" style="155" customWidth="1"/>
    <col min="11787" max="11787" width="17.85546875" style="155" customWidth="1"/>
    <col min="11788" max="12035" width="9.140625" style="155"/>
    <col min="12036" max="12036" width="17.85546875" style="155" customWidth="1"/>
    <col min="12037" max="12037" width="13.5703125" style="155" customWidth="1"/>
    <col min="12038" max="12038" width="11.7109375" style="155" customWidth="1"/>
    <col min="12039" max="12039" width="12.7109375" style="155" customWidth="1"/>
    <col min="12040" max="12040" width="14.7109375" style="155" customWidth="1"/>
    <col min="12041" max="12041" width="13.85546875" style="155" customWidth="1"/>
    <col min="12042" max="12042" width="12.7109375" style="155" customWidth="1"/>
    <col min="12043" max="12043" width="17.85546875" style="155" customWidth="1"/>
    <col min="12044" max="12291" width="9.140625" style="155"/>
    <col min="12292" max="12292" width="17.85546875" style="155" customWidth="1"/>
    <col min="12293" max="12293" width="13.5703125" style="155" customWidth="1"/>
    <col min="12294" max="12294" width="11.7109375" style="155" customWidth="1"/>
    <col min="12295" max="12295" width="12.7109375" style="155" customWidth="1"/>
    <col min="12296" max="12296" width="14.7109375" style="155" customWidth="1"/>
    <col min="12297" max="12297" width="13.85546875" style="155" customWidth="1"/>
    <col min="12298" max="12298" width="12.7109375" style="155" customWidth="1"/>
    <col min="12299" max="12299" width="17.85546875" style="155" customWidth="1"/>
    <col min="12300" max="12547" width="9.140625" style="155"/>
    <col min="12548" max="12548" width="17.85546875" style="155" customWidth="1"/>
    <col min="12549" max="12549" width="13.5703125" style="155" customWidth="1"/>
    <col min="12550" max="12550" width="11.7109375" style="155" customWidth="1"/>
    <col min="12551" max="12551" width="12.7109375" style="155" customWidth="1"/>
    <col min="12552" max="12552" width="14.7109375" style="155" customWidth="1"/>
    <col min="12553" max="12553" width="13.85546875" style="155" customWidth="1"/>
    <col min="12554" max="12554" width="12.7109375" style="155" customWidth="1"/>
    <col min="12555" max="12555" width="17.85546875" style="155" customWidth="1"/>
    <col min="12556" max="12803" width="9.140625" style="155"/>
    <col min="12804" max="12804" width="17.85546875" style="155" customWidth="1"/>
    <col min="12805" max="12805" width="13.5703125" style="155" customWidth="1"/>
    <col min="12806" max="12806" width="11.7109375" style="155" customWidth="1"/>
    <col min="12807" max="12807" width="12.7109375" style="155" customWidth="1"/>
    <col min="12808" max="12808" width="14.7109375" style="155" customWidth="1"/>
    <col min="12809" max="12809" width="13.85546875" style="155" customWidth="1"/>
    <col min="12810" max="12810" width="12.7109375" style="155" customWidth="1"/>
    <col min="12811" max="12811" width="17.85546875" style="155" customWidth="1"/>
    <col min="12812" max="13059" width="9.140625" style="155"/>
    <col min="13060" max="13060" width="17.85546875" style="155" customWidth="1"/>
    <col min="13061" max="13061" width="13.5703125" style="155" customWidth="1"/>
    <col min="13062" max="13062" width="11.7109375" style="155" customWidth="1"/>
    <col min="13063" max="13063" width="12.7109375" style="155" customWidth="1"/>
    <col min="13064" max="13064" width="14.7109375" style="155" customWidth="1"/>
    <col min="13065" max="13065" width="13.85546875" style="155" customWidth="1"/>
    <col min="13066" max="13066" width="12.7109375" style="155" customWidth="1"/>
    <col min="13067" max="13067" width="17.85546875" style="155" customWidth="1"/>
    <col min="13068" max="13315" width="9.140625" style="155"/>
    <col min="13316" max="13316" width="17.85546875" style="155" customWidth="1"/>
    <col min="13317" max="13317" width="13.5703125" style="155" customWidth="1"/>
    <col min="13318" max="13318" width="11.7109375" style="155" customWidth="1"/>
    <col min="13319" max="13319" width="12.7109375" style="155" customWidth="1"/>
    <col min="13320" max="13320" width="14.7109375" style="155" customWidth="1"/>
    <col min="13321" max="13321" width="13.85546875" style="155" customWidth="1"/>
    <col min="13322" max="13322" width="12.7109375" style="155" customWidth="1"/>
    <col min="13323" max="13323" width="17.85546875" style="155" customWidth="1"/>
    <col min="13324" max="13571" width="9.140625" style="155"/>
    <col min="13572" max="13572" width="17.85546875" style="155" customWidth="1"/>
    <col min="13573" max="13573" width="13.5703125" style="155" customWidth="1"/>
    <col min="13574" max="13574" width="11.7109375" style="155" customWidth="1"/>
    <col min="13575" max="13575" width="12.7109375" style="155" customWidth="1"/>
    <col min="13576" max="13576" width="14.7109375" style="155" customWidth="1"/>
    <col min="13577" max="13577" width="13.85546875" style="155" customWidth="1"/>
    <col min="13578" max="13578" width="12.7109375" style="155" customWidth="1"/>
    <col min="13579" max="13579" width="17.85546875" style="155" customWidth="1"/>
    <col min="13580" max="13827" width="9.140625" style="155"/>
    <col min="13828" max="13828" width="17.85546875" style="155" customWidth="1"/>
    <col min="13829" max="13829" width="13.5703125" style="155" customWidth="1"/>
    <col min="13830" max="13830" width="11.7109375" style="155" customWidth="1"/>
    <col min="13831" max="13831" width="12.7109375" style="155" customWidth="1"/>
    <col min="13832" max="13832" width="14.7109375" style="155" customWidth="1"/>
    <col min="13833" max="13833" width="13.85546875" style="155" customWidth="1"/>
    <col min="13834" max="13834" width="12.7109375" style="155" customWidth="1"/>
    <col min="13835" max="13835" width="17.85546875" style="155" customWidth="1"/>
    <col min="13836" max="14083" width="9.140625" style="155"/>
    <col min="14084" max="14084" width="17.85546875" style="155" customWidth="1"/>
    <col min="14085" max="14085" width="13.5703125" style="155" customWidth="1"/>
    <col min="14086" max="14086" width="11.7109375" style="155" customWidth="1"/>
    <col min="14087" max="14087" width="12.7109375" style="155" customWidth="1"/>
    <col min="14088" max="14088" width="14.7109375" style="155" customWidth="1"/>
    <col min="14089" max="14089" width="13.85546875" style="155" customWidth="1"/>
    <col min="14090" max="14090" width="12.7109375" style="155" customWidth="1"/>
    <col min="14091" max="14091" width="17.85546875" style="155" customWidth="1"/>
    <col min="14092" max="14339" width="9.140625" style="155"/>
    <col min="14340" max="14340" width="17.85546875" style="155" customWidth="1"/>
    <col min="14341" max="14341" width="13.5703125" style="155" customWidth="1"/>
    <col min="14342" max="14342" width="11.7109375" style="155" customWidth="1"/>
    <col min="14343" max="14343" width="12.7109375" style="155" customWidth="1"/>
    <col min="14344" max="14344" width="14.7109375" style="155" customWidth="1"/>
    <col min="14345" max="14345" width="13.85546875" style="155" customWidth="1"/>
    <col min="14346" max="14346" width="12.7109375" style="155" customWidth="1"/>
    <col min="14347" max="14347" width="17.85546875" style="155" customWidth="1"/>
    <col min="14348" max="14595" width="9.140625" style="155"/>
    <col min="14596" max="14596" width="17.85546875" style="155" customWidth="1"/>
    <col min="14597" max="14597" width="13.5703125" style="155" customWidth="1"/>
    <col min="14598" max="14598" width="11.7109375" style="155" customWidth="1"/>
    <col min="14599" max="14599" width="12.7109375" style="155" customWidth="1"/>
    <col min="14600" max="14600" width="14.7109375" style="155" customWidth="1"/>
    <col min="14601" max="14601" width="13.85546875" style="155" customWidth="1"/>
    <col min="14602" max="14602" width="12.7109375" style="155" customWidth="1"/>
    <col min="14603" max="14603" width="17.85546875" style="155" customWidth="1"/>
    <col min="14604" max="14851" width="9.140625" style="155"/>
    <col min="14852" max="14852" width="17.85546875" style="155" customWidth="1"/>
    <col min="14853" max="14853" width="13.5703125" style="155" customWidth="1"/>
    <col min="14854" max="14854" width="11.7109375" style="155" customWidth="1"/>
    <col min="14855" max="14855" width="12.7109375" style="155" customWidth="1"/>
    <col min="14856" max="14856" width="14.7109375" style="155" customWidth="1"/>
    <col min="14857" max="14857" width="13.85546875" style="155" customWidth="1"/>
    <col min="14858" max="14858" width="12.7109375" style="155" customWidth="1"/>
    <col min="14859" max="14859" width="17.85546875" style="155" customWidth="1"/>
    <col min="14860" max="15107" width="9.140625" style="155"/>
    <col min="15108" max="15108" width="17.85546875" style="155" customWidth="1"/>
    <col min="15109" max="15109" width="13.5703125" style="155" customWidth="1"/>
    <col min="15110" max="15110" width="11.7109375" style="155" customWidth="1"/>
    <col min="15111" max="15111" width="12.7109375" style="155" customWidth="1"/>
    <col min="15112" max="15112" width="14.7109375" style="155" customWidth="1"/>
    <col min="15113" max="15113" width="13.85546875" style="155" customWidth="1"/>
    <col min="15114" max="15114" width="12.7109375" style="155" customWidth="1"/>
    <col min="15115" max="15115" width="17.85546875" style="155" customWidth="1"/>
    <col min="15116" max="15363" width="9.140625" style="155"/>
    <col min="15364" max="15364" width="17.85546875" style="155" customWidth="1"/>
    <col min="15365" max="15365" width="13.5703125" style="155" customWidth="1"/>
    <col min="15366" max="15366" width="11.7109375" style="155" customWidth="1"/>
    <col min="15367" max="15367" width="12.7109375" style="155" customWidth="1"/>
    <col min="15368" max="15368" width="14.7109375" style="155" customWidth="1"/>
    <col min="15369" max="15369" width="13.85546875" style="155" customWidth="1"/>
    <col min="15370" max="15370" width="12.7109375" style="155" customWidth="1"/>
    <col min="15371" max="15371" width="17.85546875" style="155" customWidth="1"/>
    <col min="15372" max="15619" width="9.140625" style="155"/>
    <col min="15620" max="15620" width="17.85546875" style="155" customWidth="1"/>
    <col min="15621" max="15621" width="13.5703125" style="155" customWidth="1"/>
    <col min="15622" max="15622" width="11.7109375" style="155" customWidth="1"/>
    <col min="15623" max="15623" width="12.7109375" style="155" customWidth="1"/>
    <col min="15624" max="15624" width="14.7109375" style="155" customWidth="1"/>
    <col min="15625" max="15625" width="13.85546875" style="155" customWidth="1"/>
    <col min="15626" max="15626" width="12.7109375" style="155" customWidth="1"/>
    <col min="15627" max="15627" width="17.85546875" style="155" customWidth="1"/>
    <col min="15628" max="15875" width="9.140625" style="155"/>
    <col min="15876" max="15876" width="17.85546875" style="155" customWidth="1"/>
    <col min="15877" max="15877" width="13.5703125" style="155" customWidth="1"/>
    <col min="15878" max="15878" width="11.7109375" style="155" customWidth="1"/>
    <col min="15879" max="15879" width="12.7109375" style="155" customWidth="1"/>
    <col min="15880" max="15880" width="14.7109375" style="155" customWidth="1"/>
    <col min="15881" max="15881" width="13.85546875" style="155" customWidth="1"/>
    <col min="15882" max="15882" width="12.7109375" style="155" customWidth="1"/>
    <col min="15883" max="15883" width="17.85546875" style="155" customWidth="1"/>
    <col min="15884" max="16131" width="9.140625" style="155"/>
    <col min="16132" max="16132" width="17.85546875" style="155" customWidth="1"/>
    <col min="16133" max="16133" width="13.5703125" style="155" customWidth="1"/>
    <col min="16134" max="16134" width="11.7109375" style="155" customWidth="1"/>
    <col min="16135" max="16135" width="12.7109375" style="155" customWidth="1"/>
    <col min="16136" max="16136" width="14.7109375" style="155" customWidth="1"/>
    <col min="16137" max="16137" width="13.85546875" style="155" customWidth="1"/>
    <col min="16138" max="16138" width="12.7109375" style="155" customWidth="1"/>
    <col min="16139" max="16139" width="17.85546875" style="155" customWidth="1"/>
    <col min="16140" max="16384" width="9.140625" style="155"/>
  </cols>
  <sheetData>
    <row r="1" spans="1:15" ht="74.25" customHeight="1">
      <c r="I1" s="156"/>
      <c r="J1" s="464" t="s">
        <v>257</v>
      </c>
      <c r="K1" s="464"/>
    </row>
    <row r="2" spans="1:15" ht="15.75">
      <c r="A2" s="157"/>
      <c r="B2" s="465" t="s">
        <v>238</v>
      </c>
      <c r="C2" s="465"/>
      <c r="D2" s="465"/>
      <c r="E2" s="465"/>
      <c r="F2" s="465"/>
      <c r="G2" s="465"/>
      <c r="H2" s="465"/>
    </row>
    <row r="3" spans="1:15">
      <c r="B3" s="466" t="s">
        <v>239</v>
      </c>
      <c r="C3" s="466"/>
      <c r="D3" s="466"/>
      <c r="E3" s="466"/>
      <c r="F3" s="466"/>
    </row>
    <row r="5" spans="1:15">
      <c r="B5" s="467" t="s">
        <v>258</v>
      </c>
      <c r="C5" s="467"/>
      <c r="D5" s="467"/>
      <c r="E5" s="467"/>
      <c r="F5" s="467"/>
      <c r="G5" s="467"/>
      <c r="H5" s="467"/>
    </row>
    <row r="6" spans="1:15">
      <c r="B6" s="466" t="s">
        <v>259</v>
      </c>
      <c r="C6" s="466"/>
      <c r="D6" s="466"/>
      <c r="E6" s="466"/>
      <c r="F6" s="466"/>
    </row>
    <row r="7" spans="1:15">
      <c r="A7" s="157"/>
      <c r="B7" s="463"/>
      <c r="C7" s="463"/>
      <c r="D7" s="463"/>
      <c r="E7" s="463"/>
      <c r="F7" s="463"/>
      <c r="G7" s="157"/>
      <c r="H7" s="157"/>
      <c r="I7" s="157"/>
      <c r="J7" s="157"/>
      <c r="K7" s="158"/>
    </row>
    <row r="8" spans="1:15">
      <c r="A8" s="159"/>
      <c r="B8" s="159"/>
      <c r="C8" s="159"/>
      <c r="D8" s="159"/>
      <c r="E8" s="159"/>
      <c r="F8" s="159"/>
      <c r="G8" s="159"/>
      <c r="H8" s="159"/>
      <c r="I8" s="159"/>
      <c r="J8" s="471" t="s">
        <v>390</v>
      </c>
      <c r="K8" s="471"/>
    </row>
    <row r="9" spans="1:15" s="161" customFormat="1" ht="15.75">
      <c r="A9" s="472" t="s">
        <v>402</v>
      </c>
      <c r="B9" s="472"/>
      <c r="C9" s="472"/>
      <c r="D9" s="472"/>
      <c r="E9" s="472"/>
      <c r="F9" s="472"/>
      <c r="G9" s="472"/>
      <c r="H9" s="472"/>
      <c r="I9" s="472"/>
      <c r="J9" s="472"/>
      <c r="K9" s="160"/>
    </row>
    <row r="10" spans="1:15">
      <c r="D10" s="162"/>
      <c r="E10" s="162"/>
      <c r="F10" s="162"/>
    </row>
    <row r="11" spans="1:15">
      <c r="D11" s="466"/>
      <c r="E11" s="466"/>
      <c r="F11" s="466"/>
    </row>
    <row r="12" spans="1:15">
      <c r="I12" s="163"/>
      <c r="K12" s="164" t="s">
        <v>260</v>
      </c>
    </row>
    <row r="13" spans="1:15">
      <c r="A13" s="473" t="s">
        <v>261</v>
      </c>
      <c r="B13" s="474"/>
      <c r="C13" s="474"/>
      <c r="D13" s="475"/>
      <c r="E13" s="482" t="s">
        <v>262</v>
      </c>
      <c r="F13" s="485" t="s">
        <v>263</v>
      </c>
      <c r="G13" s="486"/>
      <c r="H13" s="485" t="s">
        <v>264</v>
      </c>
      <c r="I13" s="485" t="s">
        <v>265</v>
      </c>
      <c r="J13" s="485" t="s">
        <v>35</v>
      </c>
      <c r="K13" s="482" t="s">
        <v>266</v>
      </c>
    </row>
    <row r="14" spans="1:15">
      <c r="A14" s="476"/>
      <c r="B14" s="477"/>
      <c r="C14" s="477"/>
      <c r="D14" s="478"/>
      <c r="E14" s="483"/>
      <c r="F14" s="487"/>
      <c r="G14" s="488"/>
      <c r="H14" s="489"/>
      <c r="I14" s="489"/>
      <c r="J14" s="489"/>
      <c r="K14" s="483"/>
      <c r="M14" s="157"/>
    </row>
    <row r="15" spans="1:15">
      <c r="A15" s="476"/>
      <c r="B15" s="477"/>
      <c r="C15" s="477"/>
      <c r="D15" s="478"/>
      <c r="E15" s="483"/>
      <c r="F15" s="490" t="s">
        <v>267</v>
      </c>
      <c r="G15" s="485" t="s">
        <v>268</v>
      </c>
      <c r="H15" s="489"/>
      <c r="I15" s="489"/>
      <c r="J15" s="489"/>
      <c r="K15" s="483"/>
      <c r="N15" s="157"/>
      <c r="O15" s="157"/>
    </row>
    <row r="16" spans="1:15">
      <c r="A16" s="479"/>
      <c r="B16" s="480"/>
      <c r="C16" s="480"/>
      <c r="D16" s="481"/>
      <c r="E16" s="484"/>
      <c r="F16" s="491"/>
      <c r="G16" s="487"/>
      <c r="H16" s="487"/>
      <c r="I16" s="487"/>
      <c r="J16" s="487"/>
      <c r="K16" s="484"/>
    </row>
    <row r="17" spans="1:11">
      <c r="A17" s="468" t="s">
        <v>269</v>
      </c>
      <c r="B17" s="469"/>
      <c r="C17" s="469"/>
      <c r="D17" s="470"/>
      <c r="E17" s="165"/>
      <c r="F17" s="166"/>
      <c r="G17" s="167"/>
      <c r="H17" s="168"/>
      <c r="I17" s="168"/>
      <c r="J17" s="169"/>
      <c r="K17" s="170"/>
    </row>
    <row r="18" spans="1:11" ht="26.25" customHeight="1">
      <c r="A18" s="492" t="s">
        <v>270</v>
      </c>
      <c r="B18" s="493"/>
      <c r="C18" s="493"/>
      <c r="D18" s="494"/>
      <c r="E18" s="171">
        <v>0</v>
      </c>
      <c r="F18" s="166">
        <v>100800</v>
      </c>
      <c r="G18" s="167">
        <v>74100</v>
      </c>
      <c r="H18" s="168">
        <v>62800</v>
      </c>
      <c r="I18" s="168">
        <v>49929.88</v>
      </c>
      <c r="J18" s="169">
        <v>49929.88</v>
      </c>
      <c r="K18" s="170">
        <f>H18-I18</f>
        <v>12870.120000000003</v>
      </c>
    </row>
    <row r="19" spans="1:11">
      <c r="A19" s="492" t="s">
        <v>271</v>
      </c>
      <c r="B19" s="493"/>
      <c r="C19" s="493"/>
      <c r="D19" s="494"/>
      <c r="E19" s="172"/>
      <c r="F19" s="166"/>
      <c r="G19" s="167"/>
      <c r="H19" s="168"/>
      <c r="I19" s="168"/>
      <c r="J19" s="169"/>
      <c r="K19" s="170"/>
    </row>
    <row r="20" spans="1:11">
      <c r="A20" s="468" t="s">
        <v>272</v>
      </c>
      <c r="B20" s="469"/>
      <c r="C20" s="469"/>
      <c r="D20" s="470"/>
      <c r="E20" s="165"/>
      <c r="F20" s="166"/>
      <c r="G20" s="167"/>
      <c r="H20" s="167"/>
      <c r="I20" s="167"/>
      <c r="J20" s="169"/>
      <c r="K20" s="170"/>
    </row>
    <row r="21" spans="1:11">
      <c r="A21" s="468" t="s">
        <v>273</v>
      </c>
      <c r="B21" s="469"/>
      <c r="C21" s="469"/>
      <c r="D21" s="470"/>
      <c r="E21" s="173"/>
      <c r="F21" s="166"/>
      <c r="G21" s="167"/>
      <c r="H21" s="174"/>
      <c r="I21" s="174"/>
      <c r="J21" s="174"/>
      <c r="K21" s="175"/>
    </row>
    <row r="22" spans="1:11">
      <c r="A22" s="468" t="s">
        <v>274</v>
      </c>
      <c r="B22" s="469"/>
      <c r="C22" s="469"/>
      <c r="D22" s="470"/>
      <c r="E22" s="165"/>
      <c r="F22" s="170" t="s">
        <v>275</v>
      </c>
      <c r="G22" s="174" t="s">
        <v>275</v>
      </c>
      <c r="H22" s="167"/>
      <c r="I22" s="167"/>
      <c r="J22" s="169"/>
      <c r="K22" s="170"/>
    </row>
    <row r="23" spans="1:11">
      <c r="A23" s="468" t="s">
        <v>276</v>
      </c>
      <c r="B23" s="469"/>
      <c r="C23" s="469"/>
      <c r="D23" s="470"/>
      <c r="E23" s="165"/>
      <c r="F23" s="170" t="s">
        <v>275</v>
      </c>
      <c r="G23" s="174" t="s">
        <v>275</v>
      </c>
      <c r="H23" s="167"/>
      <c r="I23" s="167"/>
      <c r="J23" s="169"/>
      <c r="K23" s="170"/>
    </row>
    <row r="24" spans="1:11">
      <c r="A24" s="497" t="s">
        <v>277</v>
      </c>
      <c r="B24" s="498"/>
      <c r="C24" s="498"/>
      <c r="D24" s="499"/>
      <c r="E24" s="176"/>
      <c r="F24" s="170">
        <f>SUM(F17:F21)</f>
        <v>100800</v>
      </c>
      <c r="G24" s="170">
        <f>SUM(G17:G21)</f>
        <v>74100</v>
      </c>
      <c r="H24" s="170">
        <f>SUM(H17:H21)</f>
        <v>62800</v>
      </c>
      <c r="I24" s="170">
        <f>SUM(I17:I21)</f>
        <v>49929.88</v>
      </c>
      <c r="J24" s="170">
        <f>SUM(J17:J21)</f>
        <v>49929.88</v>
      </c>
      <c r="K24" s="177" t="s">
        <v>275</v>
      </c>
    </row>
    <row r="25" spans="1:11">
      <c r="A25" s="497" t="s">
        <v>278</v>
      </c>
      <c r="B25" s="498"/>
      <c r="C25" s="498"/>
      <c r="D25" s="499"/>
      <c r="E25" s="503" t="s">
        <v>275</v>
      </c>
      <c r="F25" s="503" t="s">
        <v>275</v>
      </c>
      <c r="G25" s="504" t="s">
        <v>275</v>
      </c>
      <c r="H25" s="504" t="s">
        <v>275</v>
      </c>
      <c r="I25" s="504" t="s">
        <v>275</v>
      </c>
      <c r="J25" s="504" t="s">
        <v>275</v>
      </c>
      <c r="K25" s="495">
        <f>K17+K18+K19+K20+K23+K22+K21</f>
        <v>12870.120000000003</v>
      </c>
    </row>
    <row r="26" spans="1:11">
      <c r="A26" s="500"/>
      <c r="B26" s="501"/>
      <c r="C26" s="501"/>
      <c r="D26" s="502"/>
      <c r="E26" s="496"/>
      <c r="F26" s="496"/>
      <c r="G26" s="505"/>
      <c r="H26" s="505"/>
      <c r="I26" s="505"/>
      <c r="J26" s="505"/>
      <c r="K26" s="496"/>
    </row>
    <row r="28" spans="1:11">
      <c r="A28" s="338" t="s">
        <v>405</v>
      </c>
      <c r="B28" s="338"/>
      <c r="C28" s="339"/>
      <c r="D28" s="339"/>
      <c r="E28" s="339"/>
      <c r="H28" s="178"/>
      <c r="J28" s="506" t="s">
        <v>404</v>
      </c>
      <c r="K28" s="506"/>
    </row>
    <row r="29" spans="1:11">
      <c r="H29" s="179" t="s">
        <v>228</v>
      </c>
      <c r="J29" s="466"/>
      <c r="K29" s="466"/>
    </row>
    <row r="30" spans="1:11">
      <c r="A30" s="464"/>
      <c r="B30" s="464"/>
      <c r="C30" s="464"/>
      <c r="D30" s="464"/>
      <c r="E30" s="464"/>
      <c r="F30" s="156"/>
      <c r="G30" s="156"/>
      <c r="H30" s="163"/>
      <c r="I30" s="163"/>
      <c r="J30" s="163"/>
      <c r="K30" s="163"/>
    </row>
    <row r="31" spans="1:11">
      <c r="A31" s="464" t="s">
        <v>230</v>
      </c>
      <c r="B31" s="464"/>
      <c r="C31" s="464"/>
      <c r="D31" s="464"/>
      <c r="E31" s="464"/>
      <c r="F31" s="156"/>
      <c r="H31" s="178"/>
      <c r="J31" s="506" t="s">
        <v>231</v>
      </c>
      <c r="K31" s="506"/>
    </row>
    <row r="32" spans="1:11">
      <c r="A32" s="156"/>
      <c r="B32" s="156"/>
      <c r="C32" s="156"/>
      <c r="D32" s="156"/>
      <c r="E32" s="156"/>
      <c r="F32" s="156"/>
      <c r="H32" s="179" t="s">
        <v>228</v>
      </c>
      <c r="J32" s="466"/>
      <c r="K32" s="466"/>
    </row>
    <row r="33" spans="1:8">
      <c r="A33" s="276" t="s">
        <v>279</v>
      </c>
      <c r="B33" s="276"/>
      <c r="C33" s="276"/>
      <c r="D33" s="276"/>
      <c r="E33" s="276"/>
      <c r="F33" s="276"/>
      <c r="G33" s="276"/>
      <c r="H33" s="180"/>
    </row>
    <row r="34" spans="1:8">
      <c r="A34" s="181"/>
      <c r="B34" s="181"/>
      <c r="C34" s="181"/>
      <c r="D34" s="181"/>
      <c r="E34" s="181"/>
      <c r="F34" s="181"/>
      <c r="G34" s="181"/>
    </row>
  </sheetData>
  <protectedRanges>
    <protectedRange sqref="E17:J20 H22:J23 E22:E23" name="Diapazonas1"/>
  </protectedRanges>
  <mergeCells count="40">
    <mergeCell ref="A30:E30"/>
    <mergeCell ref="A31:E31"/>
    <mergeCell ref="J31:K31"/>
    <mergeCell ref="J32:K32"/>
    <mergeCell ref="J28:K28"/>
    <mergeCell ref="J29:K29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B7:F7"/>
    <mergeCell ref="J1:K1"/>
    <mergeCell ref="B2:H2"/>
    <mergeCell ref="B3:F3"/>
    <mergeCell ref="B5:H5"/>
    <mergeCell ref="B6:F6"/>
  </mergeCells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1CD13-6C45-4D7B-B56C-18B23F4AE47C}">
  <sheetPr>
    <pageSetUpPr fitToPage="1"/>
  </sheetPr>
  <dimension ref="A1:R377"/>
  <sheetViews>
    <sheetView topLeftCell="A26" workbookViewId="0">
      <selection activeCell="S45" sqref="S45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273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44" t="s">
        <v>0</v>
      </c>
      <c r="J1" s="344"/>
      <c r="K1" s="344"/>
      <c r="L1" s="344"/>
      <c r="M1" s="3"/>
      <c r="N1" s="274"/>
      <c r="O1" s="274"/>
      <c r="P1" s="274"/>
      <c r="Q1" s="274"/>
    </row>
    <row r="2" spans="1:17" ht="22.5" customHeight="1">
      <c r="H2" s="4"/>
      <c r="I2" s="345" t="s">
        <v>1</v>
      </c>
      <c r="J2" s="345"/>
      <c r="K2" s="345"/>
      <c r="L2" s="345"/>
      <c r="M2" s="3"/>
      <c r="N2" s="274"/>
      <c r="O2" s="274"/>
      <c r="P2" s="274"/>
      <c r="Q2" s="6"/>
    </row>
    <row r="3" spans="1:17" ht="13.5" customHeight="1">
      <c r="H3" s="20"/>
      <c r="I3" s="274" t="s">
        <v>2</v>
      </c>
      <c r="J3" s="274"/>
      <c r="K3" s="2"/>
      <c r="L3" s="2"/>
      <c r="M3" s="3"/>
      <c r="N3" s="274"/>
      <c r="O3" s="274"/>
      <c r="P3" s="274"/>
      <c r="Q3" s="7"/>
    </row>
    <row r="4" spans="1:17" ht="3.75" customHeight="1">
      <c r="G4" s="8" t="s">
        <v>3</v>
      </c>
      <c r="H4" s="4"/>
      <c r="I4" s="5"/>
      <c r="J4" s="2"/>
      <c r="K4" s="2"/>
      <c r="L4" s="2"/>
      <c r="M4" s="3"/>
      <c r="N4" s="274"/>
      <c r="O4" s="274"/>
      <c r="P4" s="274"/>
    </row>
    <row r="5" spans="1:17" ht="6.75" customHeight="1">
      <c r="H5" s="10"/>
      <c r="I5" s="5"/>
      <c r="J5" s="2"/>
      <c r="K5" s="2"/>
      <c r="L5" s="2"/>
      <c r="M5" s="3"/>
      <c r="N5" s="274"/>
      <c r="O5" s="274"/>
      <c r="P5" s="274"/>
      <c r="Q5" s="13"/>
    </row>
    <row r="6" spans="1:17" ht="18" customHeight="1">
      <c r="H6" s="10"/>
      <c r="I6" s="5"/>
      <c r="J6" s="11"/>
      <c r="K6" s="2"/>
      <c r="L6" s="2"/>
      <c r="M6" s="12"/>
      <c r="N6" s="12"/>
      <c r="O6" s="12"/>
      <c r="P6" s="12"/>
      <c r="Q6" s="12"/>
    </row>
    <row r="7" spans="1:17" ht="12" customHeight="1">
      <c r="H7" s="10"/>
      <c r="I7" s="5"/>
      <c r="K7" s="274"/>
      <c r="L7" s="274"/>
      <c r="M7" s="3"/>
    </row>
    <row r="8" spans="1:17" ht="18" customHeight="1">
      <c r="A8" s="346" t="s">
        <v>395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"/>
    </row>
    <row r="9" spans="1:17" ht="12" customHeight="1">
      <c r="F9" s="277"/>
      <c r="G9" s="12"/>
      <c r="H9" s="13"/>
      <c r="I9" s="13"/>
      <c r="J9" s="14"/>
      <c r="K9" s="14"/>
      <c r="L9" s="15"/>
      <c r="M9" s="3"/>
    </row>
    <row r="10" spans="1:17" ht="14.25" customHeight="1">
      <c r="A10" s="347" t="s">
        <v>4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"/>
    </row>
    <row r="11" spans="1:17" ht="14.25" customHeight="1">
      <c r="A11" s="348" t="s">
        <v>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"/>
    </row>
    <row r="12" spans="1:17" ht="16.5" customHeight="1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3"/>
      <c r="P12" s="24" t="s">
        <v>7</v>
      </c>
    </row>
    <row r="13" spans="1:17" ht="15.75" customHeight="1">
      <c r="A13" s="281"/>
      <c r="B13" s="282"/>
      <c r="C13" s="282"/>
      <c r="D13" s="282"/>
      <c r="E13" s="282"/>
      <c r="F13" s="282"/>
      <c r="G13" s="341" t="s">
        <v>6</v>
      </c>
      <c r="H13" s="341"/>
      <c r="I13" s="341"/>
      <c r="J13" s="341"/>
      <c r="K13" s="341"/>
      <c r="L13" s="282"/>
      <c r="M13" s="3"/>
    </row>
    <row r="14" spans="1:17" ht="12" customHeight="1">
      <c r="A14" s="342" t="s">
        <v>396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</row>
    <row r="15" spans="1:17" ht="12" customHeight="1">
      <c r="F15" s="277"/>
      <c r="G15" s="340" t="s">
        <v>397</v>
      </c>
      <c r="H15" s="340"/>
      <c r="I15" s="340"/>
      <c r="J15" s="340"/>
      <c r="K15" s="340"/>
    </row>
    <row r="16" spans="1:17" ht="12" customHeight="1">
      <c r="F16" s="277"/>
      <c r="G16" s="343" t="s">
        <v>8</v>
      </c>
      <c r="H16" s="343"/>
      <c r="I16" s="343"/>
      <c r="J16" s="343"/>
      <c r="K16" s="343"/>
    </row>
    <row r="17" spans="1:13" ht="12.75" customHeight="1">
      <c r="B17" s="342" t="s">
        <v>9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1.25" customHeight="1">
      <c r="F18" s="277"/>
    </row>
    <row r="19" spans="1:13" ht="11.25" customHeight="1">
      <c r="F19" s="277"/>
      <c r="G19" s="340" t="s">
        <v>398</v>
      </c>
      <c r="H19" s="340"/>
      <c r="I19" s="340"/>
      <c r="J19" s="340"/>
      <c r="K19" s="340"/>
    </row>
    <row r="20" spans="1:13">
      <c r="F20" s="277"/>
      <c r="G20" s="374" t="s">
        <v>10</v>
      </c>
      <c r="H20" s="374"/>
      <c r="I20" s="374"/>
      <c r="J20" s="374"/>
      <c r="K20" s="374"/>
    </row>
    <row r="21" spans="1:13" ht="12" customHeight="1">
      <c r="F21" s="277"/>
      <c r="G21" s="279"/>
      <c r="H21" s="279"/>
      <c r="I21" s="279"/>
      <c r="J21" s="279"/>
      <c r="K21" s="279"/>
      <c r="M21" s="16"/>
    </row>
    <row r="22" spans="1:13" ht="12" customHeight="1">
      <c r="B22" s="5"/>
      <c r="C22" s="5"/>
      <c r="D22" s="5"/>
      <c r="E22" s="375" t="s">
        <v>11</v>
      </c>
      <c r="F22" s="375"/>
      <c r="G22" s="375"/>
      <c r="H22" s="375"/>
      <c r="I22" s="375"/>
      <c r="J22" s="375"/>
      <c r="K22" s="375"/>
      <c r="L22" s="5"/>
      <c r="M22" s="16"/>
    </row>
    <row r="23" spans="1:13" ht="11.25" customHeight="1">
      <c r="A23" s="376" t="s">
        <v>12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16"/>
    </row>
    <row r="24" spans="1:13" ht="12" customHeight="1">
      <c r="F24" s="24"/>
      <c r="J24" s="17"/>
      <c r="K24" s="15"/>
      <c r="L24" s="18" t="s">
        <v>13</v>
      </c>
      <c r="M24" s="16"/>
    </row>
    <row r="25" spans="1:13" ht="12.75" customHeight="1">
      <c r="F25" s="24"/>
      <c r="J25" s="19" t="s">
        <v>14</v>
      </c>
      <c r="K25" s="20"/>
      <c r="L25" s="23"/>
      <c r="M25" s="16"/>
    </row>
    <row r="26" spans="1:13" ht="29.1" customHeight="1">
      <c r="E26" s="279"/>
      <c r="F26" s="283"/>
      <c r="I26" s="21"/>
      <c r="J26" s="21"/>
      <c r="K26" s="22" t="s">
        <v>15</v>
      </c>
      <c r="L26" s="23"/>
      <c r="M26" s="16"/>
    </row>
    <row r="27" spans="1:13" ht="12.75" customHeight="1">
      <c r="A27" s="377" t="s">
        <v>16</v>
      </c>
      <c r="B27" s="377"/>
      <c r="C27" s="377"/>
      <c r="D27" s="377"/>
      <c r="E27" s="377"/>
      <c r="F27" s="377"/>
      <c r="G27" s="377"/>
      <c r="H27" s="377"/>
      <c r="I27" s="377"/>
      <c r="K27" s="22" t="s">
        <v>17</v>
      </c>
      <c r="L27" s="25" t="s">
        <v>18</v>
      </c>
      <c r="M27" s="16"/>
    </row>
    <row r="28" spans="1:13" ht="13.5" customHeight="1">
      <c r="A28" s="377" t="s">
        <v>19</v>
      </c>
      <c r="B28" s="377"/>
      <c r="C28" s="377"/>
      <c r="D28" s="377"/>
      <c r="E28" s="377"/>
      <c r="F28" s="377"/>
      <c r="G28" s="377"/>
      <c r="H28" s="377"/>
      <c r="I28" s="377"/>
      <c r="J28" s="278" t="s">
        <v>20</v>
      </c>
      <c r="K28" s="26" t="s">
        <v>21</v>
      </c>
      <c r="L28" s="23"/>
      <c r="M28" s="16"/>
    </row>
    <row r="29" spans="1:13" ht="14.25" customHeight="1">
      <c r="F29" s="24"/>
      <c r="G29" s="27" t="s">
        <v>22</v>
      </c>
      <c r="H29" s="97" t="s">
        <v>23</v>
      </c>
      <c r="I29" s="98"/>
      <c r="J29" s="28"/>
      <c r="K29" s="23"/>
      <c r="L29" s="23"/>
      <c r="M29" s="33"/>
    </row>
    <row r="30" spans="1:13" ht="24" customHeight="1">
      <c r="F30" s="24"/>
      <c r="G30" s="373" t="s">
        <v>24</v>
      </c>
      <c r="H30" s="373"/>
      <c r="I30" s="140" t="s">
        <v>25</v>
      </c>
      <c r="J30" s="141" t="s">
        <v>26</v>
      </c>
      <c r="K30" s="142" t="s">
        <v>27</v>
      </c>
      <c r="L30" s="142" t="s">
        <v>27</v>
      </c>
      <c r="M30" s="33"/>
    </row>
    <row r="31" spans="1:13" ht="46.5" customHeight="1">
      <c r="A31" s="29" t="s">
        <v>28</v>
      </c>
      <c r="B31" s="29"/>
      <c r="C31" s="29"/>
      <c r="D31" s="29"/>
      <c r="E31" s="29"/>
      <c r="F31" s="30"/>
      <c r="G31" s="243"/>
      <c r="I31" s="243"/>
      <c r="J31" s="243"/>
      <c r="K31" s="31"/>
      <c r="L31" s="32" t="s">
        <v>29</v>
      </c>
    </row>
    <row r="32" spans="1:13" ht="11.25" customHeight="1">
      <c r="A32" s="354" t="s">
        <v>30</v>
      </c>
      <c r="B32" s="355"/>
      <c r="C32" s="355"/>
      <c r="D32" s="355"/>
      <c r="E32" s="355"/>
      <c r="F32" s="355"/>
      <c r="G32" s="358" t="s">
        <v>31</v>
      </c>
      <c r="H32" s="360" t="s">
        <v>32</v>
      </c>
      <c r="I32" s="362" t="s">
        <v>33</v>
      </c>
      <c r="J32" s="363"/>
      <c r="K32" s="364" t="s">
        <v>34</v>
      </c>
      <c r="L32" s="366" t="s">
        <v>35</v>
      </c>
    </row>
    <row r="33" spans="1:18" s="46" customFormat="1" ht="45.75" customHeight="1">
      <c r="A33" s="356"/>
      <c r="B33" s="357"/>
      <c r="C33" s="357"/>
      <c r="D33" s="357"/>
      <c r="E33" s="357"/>
      <c r="F33" s="357"/>
      <c r="G33" s="359"/>
      <c r="H33" s="361"/>
      <c r="I33" s="34" t="s">
        <v>36</v>
      </c>
      <c r="J33" s="35" t="s">
        <v>37</v>
      </c>
      <c r="K33" s="365"/>
      <c r="L33" s="367"/>
    </row>
    <row r="34" spans="1:18" ht="16.5" customHeight="1">
      <c r="A34" s="368" t="s">
        <v>21</v>
      </c>
      <c r="B34" s="369"/>
      <c r="C34" s="369"/>
      <c r="D34" s="369"/>
      <c r="E34" s="369"/>
      <c r="F34" s="370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  <c r="M34" s="5"/>
    </row>
    <row r="35" spans="1:18" ht="14.2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88600</v>
      </c>
      <c r="J35" s="109">
        <f>SUM(J36+J47+J67+J88+J95+J115+J141+J160+J170)</f>
        <v>66300</v>
      </c>
      <c r="K35" s="110">
        <f>SUM(K36+K47+K67+K88+K95+K115+K141+K160+K170)</f>
        <v>52800</v>
      </c>
      <c r="L35" s="109">
        <f>SUM(L36+L47+L67+L88+L95+L115+L141+L160+L170)</f>
        <v>52800</v>
      </c>
      <c r="M35" s="5"/>
      <c r="Q35" s="5"/>
    </row>
    <row r="36" spans="1:18" ht="13.5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88600</v>
      </c>
      <c r="J36" s="109">
        <f>SUM(J37+J43)</f>
        <v>66300</v>
      </c>
      <c r="K36" s="122">
        <f>SUM(K37+K43)</f>
        <v>52800</v>
      </c>
      <c r="L36" s="114">
        <f>SUM(L37+L43)</f>
        <v>52800</v>
      </c>
      <c r="M36" s="5"/>
      <c r="Q36" s="53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87300</v>
      </c>
      <c r="J37" s="109">
        <f>SUM(J38)</f>
        <v>65300</v>
      </c>
      <c r="K37" s="110">
        <f>SUM(K38)</f>
        <v>52000</v>
      </c>
      <c r="L37" s="109">
        <f>SUM(L38)</f>
        <v>52000</v>
      </c>
      <c r="M37" s="5"/>
      <c r="Q37" s="53"/>
    </row>
    <row r="38" spans="1:18" ht="14.2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87300</v>
      </c>
      <c r="J38" s="109">
        <f t="shared" ref="J38:L39" si="0">SUM(J39)</f>
        <v>65300</v>
      </c>
      <c r="K38" s="109">
        <f t="shared" si="0"/>
        <v>52000</v>
      </c>
      <c r="L38" s="109">
        <f t="shared" si="0"/>
        <v>52000</v>
      </c>
      <c r="M38" s="5"/>
      <c r="Q38" s="53"/>
    </row>
    <row r="39" spans="1:18" ht="12.75" hidden="1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87300</v>
      </c>
      <c r="J39" s="110">
        <f t="shared" si="0"/>
        <v>65300</v>
      </c>
      <c r="K39" s="110">
        <f t="shared" si="0"/>
        <v>52000</v>
      </c>
      <c r="L39" s="110">
        <f t="shared" si="0"/>
        <v>52000</v>
      </c>
      <c r="M39" s="5"/>
      <c r="Q39" s="53"/>
    </row>
    <row r="40" spans="1:18" ht="12.7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87300</v>
      </c>
      <c r="J40" s="112">
        <v>65300</v>
      </c>
      <c r="K40" s="112">
        <v>52000</v>
      </c>
      <c r="L40" s="112">
        <v>52000</v>
      </c>
      <c r="M40" s="5"/>
      <c r="Q40" s="53"/>
    </row>
    <row r="41" spans="1:18" ht="13.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Q42" s="5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1300</v>
      </c>
      <c r="J43" s="109">
        <f t="shared" si="1"/>
        <v>1000</v>
      </c>
      <c r="K43" s="110">
        <f t="shared" si="1"/>
        <v>800</v>
      </c>
      <c r="L43" s="109">
        <f t="shared" si="1"/>
        <v>800</v>
      </c>
      <c r="M43" s="5"/>
      <c r="Q43" s="53"/>
    </row>
    <row r="44" spans="1:18" ht="14.25" customHeight="1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1300</v>
      </c>
      <c r="J44" s="109">
        <f t="shared" si="1"/>
        <v>1000</v>
      </c>
      <c r="K44" s="109">
        <f t="shared" si="1"/>
        <v>800</v>
      </c>
      <c r="L44" s="109">
        <f t="shared" si="1"/>
        <v>800</v>
      </c>
      <c r="M44" s="5"/>
      <c r="Q44" s="53"/>
    </row>
    <row r="45" spans="1:18" ht="26.2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1300</v>
      </c>
      <c r="J45" s="109">
        <f t="shared" si="1"/>
        <v>1000</v>
      </c>
      <c r="K45" s="109">
        <f t="shared" si="1"/>
        <v>800</v>
      </c>
      <c r="L45" s="109">
        <f t="shared" si="1"/>
        <v>800</v>
      </c>
      <c r="M45" s="5"/>
    </row>
    <row r="46" spans="1:18" ht="27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1300</v>
      </c>
      <c r="J46" s="112">
        <v>1000</v>
      </c>
      <c r="K46" s="112">
        <v>800</v>
      </c>
      <c r="L46" s="112">
        <v>800</v>
      </c>
      <c r="M46" s="5"/>
      <c r="Q46" s="5"/>
      <c r="R46" s="53"/>
    </row>
    <row r="47" spans="1:18" ht="15.75" hidden="1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0</v>
      </c>
      <c r="J47" s="120">
        <f t="shared" si="2"/>
        <v>0</v>
      </c>
      <c r="K47" s="118">
        <f t="shared" si="2"/>
        <v>0</v>
      </c>
      <c r="L47" s="118">
        <f t="shared" si="2"/>
        <v>0</v>
      </c>
      <c r="M47" s="5"/>
      <c r="Q47" s="53"/>
      <c r="R47" s="5"/>
    </row>
    <row r="48" spans="1:18" ht="24.75" hidden="1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0</v>
      </c>
      <c r="J48" s="110">
        <f t="shared" si="2"/>
        <v>0</v>
      </c>
      <c r="K48" s="109">
        <f t="shared" si="2"/>
        <v>0</v>
      </c>
      <c r="L48" s="110">
        <f t="shared" si="2"/>
        <v>0</v>
      </c>
      <c r="M48" s="5"/>
      <c r="Q48" s="53"/>
      <c r="R48" s="5"/>
    </row>
    <row r="49" spans="1:18" ht="15.75" hidden="1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0</v>
      </c>
      <c r="J49" s="110">
        <f t="shared" si="2"/>
        <v>0</v>
      </c>
      <c r="K49" s="114">
        <f t="shared" si="2"/>
        <v>0</v>
      </c>
      <c r="L49" s="114">
        <f t="shared" si="2"/>
        <v>0</v>
      </c>
      <c r="M49" s="5"/>
      <c r="Q49" s="53"/>
      <c r="R49" s="5"/>
    </row>
    <row r="50" spans="1:18" ht="26.25" hidden="1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0</v>
      </c>
      <c r="J50" s="115">
        <f>SUM(J51:J66)</f>
        <v>0</v>
      </c>
      <c r="K50" s="116">
        <f>SUM(K51:K66)</f>
        <v>0</v>
      </c>
      <c r="L50" s="116">
        <f>SUM(L51:L66)</f>
        <v>0</v>
      </c>
      <c r="M50" s="5"/>
      <c r="Q50" s="53"/>
      <c r="R50" s="5"/>
    </row>
    <row r="51" spans="1:18" ht="26.2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27" hidden="1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0</v>
      </c>
      <c r="J52" s="112">
        <v>0</v>
      </c>
      <c r="K52" s="112">
        <v>0</v>
      </c>
      <c r="L52" s="112">
        <v>0</v>
      </c>
      <c r="M52" s="5"/>
      <c r="Q52" s="53"/>
      <c r="R52" s="5"/>
    </row>
    <row r="53" spans="1:18" ht="26.25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0</v>
      </c>
      <c r="J53" s="112">
        <v>0</v>
      </c>
      <c r="K53" s="112">
        <v>0</v>
      </c>
      <c r="L53" s="112">
        <v>0</v>
      </c>
      <c r="M53" s="5"/>
      <c r="Q53" s="53"/>
      <c r="R53" s="5"/>
    </row>
    <row r="54" spans="1:18" ht="12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15.75" hidden="1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0</v>
      </c>
      <c r="J55" s="112">
        <v>0</v>
      </c>
      <c r="K55" s="112">
        <v>0</v>
      </c>
      <c r="L55" s="112">
        <v>0</v>
      </c>
      <c r="M55" s="5"/>
      <c r="Q55" s="53"/>
      <c r="R55" s="5"/>
    </row>
    <row r="56" spans="1:18" ht="25.5" hidden="1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0</v>
      </c>
      <c r="J56" s="112">
        <v>0</v>
      </c>
      <c r="K56" s="112">
        <v>0</v>
      </c>
      <c r="L56" s="112">
        <v>0</v>
      </c>
      <c r="M56" s="5"/>
      <c r="Q56" s="53"/>
      <c r="R56" s="5"/>
    </row>
    <row r="57" spans="1:18" ht="27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15.7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 s="5"/>
      <c r="Q58" s="53"/>
      <c r="R58" s="5"/>
    </row>
    <row r="59" spans="1:18" ht="27.75" hidden="1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0</v>
      </c>
      <c r="J59" s="112">
        <v>0</v>
      </c>
      <c r="K59" s="112">
        <v>0</v>
      </c>
      <c r="L59" s="112">
        <v>0</v>
      </c>
      <c r="M59" s="5"/>
      <c r="Q59" s="53"/>
      <c r="R59" s="5"/>
    </row>
    <row r="60" spans="1:18" ht="14.2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0</v>
      </c>
      <c r="J60" s="112">
        <v>0</v>
      </c>
      <c r="K60" s="112">
        <v>0</v>
      </c>
      <c r="L60" s="112">
        <v>0</v>
      </c>
      <c r="M60" s="5"/>
      <c r="Q60" s="53"/>
      <c r="R60" s="5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12" hidden="1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0</v>
      </c>
      <c r="J62" s="112">
        <v>0</v>
      </c>
      <c r="K62" s="112">
        <v>0</v>
      </c>
      <c r="L62" s="112">
        <v>0</v>
      </c>
      <c r="M62" s="5"/>
      <c r="Q62" s="53"/>
      <c r="R62" s="5"/>
    </row>
    <row r="63" spans="1:18" ht="12" hidden="1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0</v>
      </c>
      <c r="J63" s="112">
        <v>0</v>
      </c>
      <c r="K63" s="112">
        <v>0</v>
      </c>
      <c r="L63" s="112">
        <v>0</v>
      </c>
      <c r="M63" s="5"/>
      <c r="Q63" s="53"/>
      <c r="R63" s="5"/>
    </row>
    <row r="64" spans="1:18" ht="15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0</v>
      </c>
      <c r="J64" s="112">
        <v>0</v>
      </c>
      <c r="K64" s="112">
        <v>0</v>
      </c>
      <c r="L64" s="112">
        <v>0</v>
      </c>
      <c r="M64" s="5"/>
      <c r="Q64" s="53"/>
      <c r="R64" s="5"/>
    </row>
    <row r="65" spans="1:18" ht="14.25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</row>
    <row r="66" spans="1:18" ht="13.5" hidden="1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0</v>
      </c>
      <c r="J66" s="112">
        <v>0</v>
      </c>
      <c r="K66" s="112">
        <v>0</v>
      </c>
      <c r="L66" s="112">
        <v>0</v>
      </c>
      <c r="M66" s="5"/>
      <c r="Q66" s="5"/>
      <c r="R66" s="53"/>
    </row>
    <row r="67" spans="1:18" ht="1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  <c r="Q67" s="53"/>
      <c r="R67" s="5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3"/>
      <c r="R68" s="5"/>
    </row>
    <row r="69" spans="1:18" s="66" customFormat="1" ht="25.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Q69" s="53"/>
      <c r="R69" s="5"/>
    </row>
    <row r="70" spans="1:18" ht="19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 s="5"/>
      <c r="Q70" s="53"/>
      <c r="R70" s="5"/>
    </row>
    <row r="71" spans="1:18" ht="16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M71" s="5"/>
      <c r="Q71" s="53"/>
      <c r="R71" s="5"/>
    </row>
    <row r="72" spans="1:18" ht="29.2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27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s="66" customFormat="1" ht="27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Q74" s="53"/>
      <c r="R74" s="5"/>
    </row>
    <row r="75" spans="1:18" ht="16.5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 s="5"/>
      <c r="Q75" s="53"/>
      <c r="R75" s="5"/>
    </row>
    <row r="76" spans="1:18" ht="15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M76" s="5"/>
      <c r="Q76" s="53"/>
      <c r="R76" s="5"/>
    </row>
    <row r="77" spans="1:18" ht="27.7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26.2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1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  <c r="Q79" s="53"/>
      <c r="R79" s="5"/>
    </row>
    <row r="80" spans="1:18" ht="16.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  <c r="Q80" s="53"/>
      <c r="R80" s="5"/>
    </row>
    <row r="81" spans="1:18" ht="17.2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  <c r="Q81" s="53"/>
      <c r="R81" s="5"/>
    </row>
    <row r="82" spans="1:18" ht="12.7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</row>
    <row r="83" spans="1:18" ht="12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</row>
    <row r="84" spans="1:18" ht="15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3.5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8" ht="16.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8" ht="15.7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8" ht="17.2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8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4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 s="5"/>
    </row>
    <row r="91" spans="1:18" ht="13.5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 s="5"/>
    </row>
    <row r="92" spans="1:18" ht="12.7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</row>
    <row r="93" spans="1:18" ht="12.7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</row>
    <row r="94" spans="1:18" ht="12.75" hidden="1" customHeight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t="12.75" hidden="1" customHeight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t="12.75" hidden="1" customHeight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t="25.5" hidden="1" customHeight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  <c r="M97" s="5"/>
    </row>
    <row r="98" spans="1:13" ht="15.7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  <c r="M98" s="5"/>
    </row>
    <row r="99" spans="1:13" ht="12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15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25.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25.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8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7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30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26.25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26.25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27.7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5.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30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18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16.5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4.25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4.2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 s="5"/>
    </row>
    <row r="116" spans="1:13" ht="12.7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</row>
    <row r="117" spans="1:13" ht="13.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  <c r="M117" s="5"/>
    </row>
    <row r="118" spans="1:13" ht="12.7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25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 s="5"/>
    </row>
    <row r="120" spans="1:13" ht="14.25" hidden="1" customHeight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  <c r="M120" s="5"/>
    </row>
    <row r="121" spans="1:13" ht="14.2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25.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26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7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5.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7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7.75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9.2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5.5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7.7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7.7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8.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12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</row>
    <row r="141" spans="1:13" ht="24" hidden="1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0</v>
      </c>
      <c r="J141" s="132">
        <f>SUM(J142+J147+J155)</f>
        <v>0</v>
      </c>
      <c r="K141" s="110">
        <f>SUM(K142+K147+K155)</f>
        <v>0</v>
      </c>
      <c r="L141" s="109">
        <f>SUM(L142+L147+L155)</f>
        <v>0</v>
      </c>
      <c r="M141" s="5"/>
    </row>
    <row r="142" spans="1:13" ht="28.5" hidden="1" customHeight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  <c r="M142" s="5"/>
    </row>
    <row r="143" spans="1:13" ht="26.25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4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5.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5.5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3.2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6.2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27.7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4.7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 s="5"/>
    </row>
    <row r="152" spans="1:13" ht="27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 s="5"/>
    </row>
    <row r="153" spans="1:13" ht="12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</row>
    <row r="154" spans="1:13" ht="12.75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</row>
    <row r="155" spans="1:13" ht="12.75" hidden="1" customHeight="1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0</v>
      </c>
      <c r="J155" s="132">
        <f t="shared" si="15"/>
        <v>0</v>
      </c>
      <c r="K155" s="110">
        <f t="shared" si="15"/>
        <v>0</v>
      </c>
      <c r="L155" s="109">
        <f t="shared" si="15"/>
        <v>0</v>
      </c>
    </row>
    <row r="156" spans="1:13" ht="12.75" hidden="1" customHeight="1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0</v>
      </c>
      <c r="J156" s="125">
        <f t="shared" si="15"/>
        <v>0</v>
      </c>
      <c r="K156" s="116">
        <f t="shared" si="15"/>
        <v>0</v>
      </c>
      <c r="L156" s="115">
        <f t="shared" si="15"/>
        <v>0</v>
      </c>
    </row>
    <row r="157" spans="1:13" ht="25.5" hidden="1" customHeight="1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0</v>
      </c>
      <c r="J157" s="132">
        <f>SUM(J158:J159)</f>
        <v>0</v>
      </c>
      <c r="K157" s="110">
        <f>SUM(K158:K159)</f>
        <v>0</v>
      </c>
      <c r="L157" s="109">
        <f>SUM(L158:L159)</f>
        <v>0</v>
      </c>
      <c r="M157" s="5"/>
    </row>
    <row r="158" spans="1:13" ht="24" hidden="1" customHeight="1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0</v>
      </c>
      <c r="J158" s="127">
        <v>0</v>
      </c>
      <c r="K158" s="127">
        <v>0</v>
      </c>
      <c r="L158" s="127">
        <v>0</v>
      </c>
      <c r="M158" s="5"/>
    </row>
    <row r="159" spans="1:13" ht="21.7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7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23.2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 s="5"/>
    </row>
    <row r="162" spans="1:13" ht="23.25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27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 s="5"/>
    </row>
    <row r="164" spans="1:13" ht="12.7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</row>
    <row r="165" spans="1:13" ht="23.25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 s="5"/>
    </row>
    <row r="166" spans="1:13" ht="12.75" hidden="1" customHeight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12.7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</row>
    <row r="168" spans="1:13" ht="39.75" hidden="1" customHeight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  <c r="M168" s="5"/>
    </row>
    <row r="169" spans="1:13" s="72" customFormat="1" ht="39" hidden="1" customHeight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42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 s="5"/>
    </row>
    <row r="171" spans="1:13" ht="38.25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  <c r="M171" s="5"/>
    </row>
    <row r="172" spans="1:13" ht="38.2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41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44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40.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53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51.7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4.7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39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43.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54.75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54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54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76.5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34.5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30.75" hidden="1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 s="5"/>
    </row>
    <row r="187" spans="1:13" ht="33" hidden="1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 s="5"/>
    </row>
    <row r="188" spans="1:13" ht="24" hidden="1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 s="5"/>
    </row>
    <row r="189" spans="1:13" ht="31.5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27.75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27.7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7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6.25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7.75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3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3.2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9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7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5.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27.7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4.75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5.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31.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26.2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7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0</v>
      </c>
      <c r="J208" s="132">
        <f t="shared" si="19"/>
        <v>0</v>
      </c>
      <c r="K208" s="110">
        <f t="shared" si="19"/>
        <v>0</v>
      </c>
      <c r="L208" s="109">
        <f t="shared" si="19"/>
        <v>0</v>
      </c>
      <c r="M208" s="5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0</v>
      </c>
      <c r="J209" s="110">
        <f t="shared" si="19"/>
        <v>0</v>
      </c>
      <c r="K209" s="110">
        <f t="shared" si="19"/>
        <v>0</v>
      </c>
      <c r="L209" s="110">
        <f t="shared" si="19"/>
        <v>0</v>
      </c>
      <c r="M209" s="5"/>
    </row>
    <row r="210" spans="1:16" ht="25.5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 s="5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41.2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27.7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7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9.2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27.75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30.7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5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1">I220</f>
        <v>0</v>
      </c>
      <c r="J219" s="119">
        <f t="shared" si="21"/>
        <v>0</v>
      </c>
      <c r="K219" s="120">
        <f t="shared" si="21"/>
        <v>0</v>
      </c>
      <c r="L219" s="118">
        <f t="shared" si="21"/>
        <v>0</v>
      </c>
      <c r="M219" s="5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1"/>
        <v>0</v>
      </c>
      <c r="J220" s="132">
        <f t="shared" si="21"/>
        <v>0</v>
      </c>
      <c r="K220" s="110">
        <f t="shared" si="21"/>
        <v>0</v>
      </c>
      <c r="L220" s="109">
        <f t="shared" si="21"/>
        <v>0</v>
      </c>
      <c r="M220" s="5"/>
    </row>
    <row r="221" spans="1:16" ht="27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92">
        <f t="shared" ref="M221:P221" si="22">SUM(M222:M227)</f>
        <v>0</v>
      </c>
      <c r="N221" s="92">
        <f t="shared" si="22"/>
        <v>0</v>
      </c>
      <c r="O221" s="92">
        <f t="shared" si="22"/>
        <v>0</v>
      </c>
      <c r="P221" s="92">
        <f t="shared" si="22"/>
        <v>0</v>
      </c>
    </row>
    <row r="222" spans="1:16" ht="24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5"/>
    </row>
    <row r="223" spans="1:16" ht="26.25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L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5"/>
    </row>
    <row r="224" spans="1:16" ht="26.2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7.7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9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5.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7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7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27.75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 s="5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 s="5"/>
    </row>
    <row r="232" spans="1:13" ht="26.2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 s="5"/>
    </row>
    <row r="233" spans="1:13" ht="30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27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 s="5"/>
    </row>
    <row r="235" spans="1:13" ht="31.5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 s="5"/>
    </row>
    <row r="236" spans="1:13" ht="25.5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28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41.2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6.2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30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27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25.5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5.5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4.7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5.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9.2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7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7.7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6.25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9.2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30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27.7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26.25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 s="5"/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 s="5"/>
    </row>
    <row r="261" spans="1:13" ht="12.7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</row>
    <row r="262" spans="1:13" ht="29.2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 s="5"/>
    </row>
    <row r="263" spans="1:13" ht="12.75" hidden="1" customHeight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12.7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</row>
    <row r="265" spans="1:13" ht="12.75" hidden="1" customHeight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t="24" hidden="1" customHeight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  <c r="M266" s="5"/>
    </row>
    <row r="267" spans="1:13" ht="27.75" hidden="1" customHeight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  <c r="M267" s="5"/>
    </row>
    <row r="268" spans="1:13" ht="12.75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</row>
    <row r="269" spans="1:13" ht="27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 s="5"/>
    </row>
    <row r="270" spans="1:13" ht="24.7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  <c r="M270" s="5"/>
    </row>
    <row r="271" spans="1:13" ht="38.25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 s="5"/>
    </row>
    <row r="272" spans="1:13" ht="12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</row>
    <row r="273" spans="1:13" ht="12.7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</row>
    <row r="274" spans="1:13" ht="12.75" hidden="1" customHeight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t="24" hidden="1" customHeight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  <c r="M275" s="5"/>
    </row>
    <row r="276" spans="1:13" ht="24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  <c r="M276" s="5"/>
    </row>
    <row r="277" spans="1:13" ht="32.25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27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27.7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5.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32.25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25.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30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31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 s="5"/>
    </row>
    <row r="288" spans="1:13" ht="25.5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27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12.7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</row>
    <row r="291" spans="1:13" ht="30.75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 s="5"/>
    </row>
    <row r="292" spans="1:13" ht="27.7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  <c r="M292" s="5"/>
    </row>
    <row r="293" spans="1:13" ht="28.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6.2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6.2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 s="5"/>
    </row>
    <row r="297" spans="1:13" ht="30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24.7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 s="5"/>
    </row>
    <row r="299" spans="1:13" ht="29.25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 s="5"/>
    </row>
    <row r="300" spans="1:13" ht="26.2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27.7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5.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30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40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29.25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27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8.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31.5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25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29.2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28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4.7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2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12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</row>
    <row r="315" spans="1:13" ht="26.2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 s="5"/>
    </row>
    <row r="316" spans="1:13" ht="25.5" hidden="1" customHeight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  <c r="M316" s="5"/>
    </row>
    <row r="317" spans="1:13" ht="24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7.7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 s="5"/>
    </row>
    <row r="320" spans="1:13" ht="27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3" ht="26.25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 s="5"/>
    </row>
    <row r="322" spans="1:13" ht="12.75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</row>
    <row r="323" spans="1:13" ht="31.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 s="5"/>
    </row>
    <row r="324" spans="1:13" ht="12.75" hidden="1" customHeight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0.7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 s="5"/>
    </row>
    <row r="326" spans="1:13" ht="26.25" hidden="1" customHeight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  <c r="M326" s="5"/>
    </row>
    <row r="327" spans="1:13" ht="30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3" ht="30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 s="5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3" ht="25.5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 s="5"/>
    </row>
    <row r="332" spans="1:13" ht="22.5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 s="5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3" ht="27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3" ht="27.7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5"/>
    </row>
    <row r="336" spans="1:13" ht="38.25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6" ht="30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 s="5"/>
    </row>
    <row r="338" spans="1:16" ht="12.7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 s="96">
        <f t="shared" ref="M338:P338" si="32">SUM(M339:M339)</f>
        <v>0</v>
      </c>
      <c r="N338" s="96">
        <f t="shared" si="32"/>
        <v>0</v>
      </c>
      <c r="O338" s="96">
        <f t="shared" si="32"/>
        <v>0</v>
      </c>
      <c r="P338" s="96">
        <f t="shared" si="32"/>
        <v>0</v>
      </c>
    </row>
    <row r="339" spans="1:16" ht="27.75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 s="5"/>
    </row>
    <row r="340" spans="1:16" ht="12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L340" si="33">SUM(I341:I341)</f>
        <v>0</v>
      </c>
      <c r="J340" s="109">
        <f t="shared" si="33"/>
        <v>0</v>
      </c>
      <c r="K340" s="109">
        <f t="shared" si="33"/>
        <v>0</v>
      </c>
      <c r="L340" s="109">
        <f t="shared" si="33"/>
        <v>0</v>
      </c>
    </row>
    <row r="341" spans="1:16" ht="12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</row>
    <row r="342" spans="1:16" ht="12.75" hidden="1" customHeight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t="12.75" hidden="1" customHeight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t="12.75" hidden="1" customHeight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t="12.75" hidden="1" customHeight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t="12.75" hidden="1" customHeight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t="12.75" hidden="1" customHeight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t="12.75" hidden="1" customHeight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t="12.75" hidden="1" customHeight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23.25" hidden="1" customHeight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  <c r="M350" s="5"/>
    </row>
    <row r="351" spans="1:16" ht="27.75" hidden="1" customHeight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  <c r="M351" s="5"/>
    </row>
    <row r="352" spans="1:16" ht="28.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 s="5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12.7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</row>
    <row r="355" spans="1:13" ht="12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</row>
    <row r="356" spans="1:13" ht="30.75" hidden="1" customHeight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  <c r="M356" s="5"/>
    </row>
    <row r="357" spans="1:13" ht="12.75" hidden="1" customHeight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12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</row>
    <row r="359" spans="1:13" ht="12.75" hidden="1" customHeight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t="12.75" hidden="1" customHeight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4">I361</f>
        <v>0</v>
      </c>
      <c r="J360" s="132">
        <f t="shared" si="34"/>
        <v>0</v>
      </c>
      <c r="K360" s="110">
        <f t="shared" si="34"/>
        <v>0</v>
      </c>
      <c r="L360" s="110">
        <f t="shared" si="34"/>
        <v>0</v>
      </c>
    </row>
    <row r="361" spans="1:13" ht="30.75" hidden="1" customHeight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4"/>
        <v>0</v>
      </c>
      <c r="J361" s="119">
        <f t="shared" si="34"/>
        <v>0</v>
      </c>
      <c r="K361" s="120">
        <f t="shared" si="34"/>
        <v>0</v>
      </c>
      <c r="L361" s="120">
        <f t="shared" si="34"/>
        <v>0</v>
      </c>
      <c r="M361" s="5"/>
    </row>
    <row r="362" spans="1:13" ht="25.5" hidden="1" customHeight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  <c r="M362" s="5"/>
    </row>
    <row r="363" spans="1:13" ht="24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5">I364</f>
        <v>0</v>
      </c>
      <c r="J363" s="132">
        <f t="shared" si="35"/>
        <v>0</v>
      </c>
      <c r="K363" s="110">
        <f t="shared" si="35"/>
        <v>0</v>
      </c>
      <c r="L363" s="110">
        <f t="shared" si="35"/>
        <v>0</v>
      </c>
      <c r="M363" s="5"/>
    </row>
    <row r="364" spans="1:13" ht="28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5"/>
        <v>0</v>
      </c>
      <c r="J364" s="132">
        <f t="shared" si="35"/>
        <v>0</v>
      </c>
      <c r="K364" s="110">
        <f t="shared" si="35"/>
        <v>0</v>
      </c>
      <c r="L364" s="110">
        <f t="shared" si="35"/>
        <v>0</v>
      </c>
      <c r="M364" s="5"/>
    </row>
    <row r="365" spans="1:13" ht="28.5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7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 s="5"/>
    </row>
    <row r="367" spans="1:13" ht="30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 s="5"/>
    </row>
    <row r="368" spans="1:13" ht="39.75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 s="5"/>
    </row>
    <row r="369" spans="1:12" ht="23.25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</row>
    <row r="370" spans="1:12" ht="18.7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88600</v>
      </c>
      <c r="J370" s="139">
        <f>SUM(J35+J186)</f>
        <v>66300</v>
      </c>
      <c r="K370" s="139">
        <f>SUM(K35+K186)</f>
        <v>52800</v>
      </c>
      <c r="L370" s="139">
        <f>SUM(L35+L186)</f>
        <v>52800</v>
      </c>
    </row>
    <row r="371" spans="1:12" ht="12.75" customHeight="1">
      <c r="F371" s="277"/>
      <c r="G371" s="46"/>
      <c r="H371" s="45"/>
      <c r="I371" s="103"/>
      <c r="J371" s="248"/>
      <c r="K371" s="248"/>
      <c r="L371" s="248"/>
    </row>
    <row r="372" spans="1:12" ht="15.75" customHeight="1">
      <c r="A372" s="371" t="s">
        <v>405</v>
      </c>
      <c r="B372" s="371"/>
      <c r="C372" s="371"/>
      <c r="D372" s="371"/>
      <c r="E372" s="371"/>
      <c r="F372" s="371"/>
      <c r="G372" s="371"/>
      <c r="H372" s="327"/>
      <c r="I372" s="104"/>
      <c r="J372" s="270"/>
      <c r="K372" s="372" t="s">
        <v>404</v>
      </c>
      <c r="L372" s="372"/>
    </row>
    <row r="373" spans="1:12" ht="22.5" customHeight="1">
      <c r="A373" s="105"/>
      <c r="B373" s="105"/>
      <c r="C373" s="105"/>
      <c r="D373" s="379" t="s">
        <v>227</v>
      </c>
      <c r="E373" s="379"/>
      <c r="F373" s="379"/>
      <c r="G373" s="379"/>
      <c r="H373" s="5"/>
      <c r="I373" s="275" t="s">
        <v>228</v>
      </c>
      <c r="K373" s="353" t="s">
        <v>229</v>
      </c>
      <c r="L373" s="353"/>
    </row>
    <row r="374" spans="1:12" ht="15.75">
      <c r="I374" s="106"/>
      <c r="K374" s="106"/>
      <c r="L374" s="106"/>
    </row>
    <row r="375" spans="1:12" ht="22.5" customHeight="1">
      <c r="A375" s="350" t="s">
        <v>230</v>
      </c>
      <c r="B375" s="350"/>
      <c r="C375" s="350"/>
      <c r="D375" s="350"/>
      <c r="E375" s="350"/>
      <c r="F375" s="350"/>
      <c r="G375" s="350"/>
      <c r="I375" s="106"/>
      <c r="J375" s="378" t="s">
        <v>231</v>
      </c>
      <c r="K375" s="378"/>
      <c r="L375" s="378"/>
    </row>
    <row r="376" spans="1:12" ht="25.5" customHeight="1">
      <c r="D376" s="351" t="s">
        <v>232</v>
      </c>
      <c r="E376" s="352"/>
      <c r="F376" s="352"/>
      <c r="G376" s="352"/>
      <c r="H376" s="107"/>
      <c r="I376" s="108" t="s">
        <v>228</v>
      </c>
      <c r="K376" s="353" t="s">
        <v>229</v>
      </c>
      <c r="L376" s="353"/>
    </row>
    <row r="377" spans="1:12">
      <c r="A377" s="276" t="s">
        <v>279</v>
      </c>
      <c r="B377" s="276"/>
      <c r="C377" s="276"/>
      <c r="D377" s="276"/>
      <c r="E377" s="276"/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K372:L372"/>
  </mergeCells>
  <pageMargins left="0.25" right="0.25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2387-3258-4CAC-A062-CF6C9393B36D}">
  <sheetPr>
    <pageSetUpPr fitToPage="1"/>
  </sheetPr>
  <dimension ref="A1:R376"/>
  <sheetViews>
    <sheetView topLeftCell="A33" workbookViewId="0">
      <selection activeCell="A372" sqref="A372:L372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143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F1" s="244"/>
      <c r="G1" s="1"/>
      <c r="H1" s="4"/>
      <c r="I1" s="344" t="s">
        <v>0</v>
      </c>
      <c r="J1" s="344"/>
      <c r="K1" s="344"/>
      <c r="L1" s="344"/>
      <c r="M1" s="3"/>
      <c r="N1" s="144"/>
      <c r="O1" s="144"/>
      <c r="P1" s="144"/>
      <c r="Q1" s="144"/>
    </row>
    <row r="2" spans="1:17" ht="22.5" customHeight="1">
      <c r="F2" s="244"/>
      <c r="H2" s="4"/>
      <c r="I2" s="345" t="s">
        <v>1</v>
      </c>
      <c r="J2" s="345"/>
      <c r="K2" s="345"/>
      <c r="L2" s="345"/>
      <c r="M2" s="3"/>
      <c r="N2" s="144"/>
      <c r="O2" s="144"/>
      <c r="P2" s="144"/>
      <c r="Q2" s="6"/>
    </row>
    <row r="3" spans="1:17" ht="13.5" customHeight="1">
      <c r="F3" s="244"/>
      <c r="H3" s="20"/>
      <c r="I3" s="245" t="s">
        <v>2</v>
      </c>
      <c r="J3" s="245"/>
      <c r="K3" s="2"/>
      <c r="L3" s="2"/>
      <c r="M3" s="3"/>
      <c r="N3" s="144"/>
      <c r="O3" s="144"/>
      <c r="P3" s="144"/>
      <c r="Q3" s="7"/>
    </row>
    <row r="4" spans="1:17" ht="18" customHeight="1">
      <c r="F4" s="244"/>
      <c r="G4" s="8" t="s">
        <v>3</v>
      </c>
      <c r="H4" s="4"/>
      <c r="I4" s="5"/>
      <c r="J4" s="2"/>
      <c r="K4" s="2"/>
      <c r="L4" s="2"/>
      <c r="M4" s="12"/>
      <c r="N4" s="12"/>
      <c r="O4" s="12"/>
      <c r="P4" s="12"/>
      <c r="Q4" s="12"/>
    </row>
    <row r="5" spans="1:17" ht="12" customHeight="1">
      <c r="F5" s="244"/>
      <c r="H5" s="10"/>
      <c r="I5" s="5"/>
      <c r="J5" s="2"/>
      <c r="K5" s="2"/>
      <c r="L5" s="2"/>
      <c r="M5" s="3"/>
    </row>
    <row r="6" spans="1:17" ht="18" customHeight="1">
      <c r="F6" s="244"/>
      <c r="H6" s="10"/>
      <c r="I6" s="5"/>
      <c r="J6" s="11"/>
      <c r="K6" s="2"/>
      <c r="L6" s="2"/>
      <c r="M6" s="3"/>
    </row>
    <row r="7" spans="1:17" ht="4.5" customHeight="1">
      <c r="F7" s="244"/>
      <c r="H7" s="10"/>
      <c r="I7" s="5"/>
      <c r="K7" s="245"/>
      <c r="L7" s="245"/>
      <c r="M7" s="3"/>
    </row>
    <row r="8" spans="1:17" ht="19.5" customHeight="1">
      <c r="A8" s="346" t="s">
        <v>395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"/>
    </row>
    <row r="9" spans="1:17" ht="14.25" customHeight="1">
      <c r="F9" s="277"/>
      <c r="G9" s="12"/>
      <c r="H9" s="13"/>
      <c r="I9" s="13"/>
      <c r="J9" s="14"/>
      <c r="K9" s="14"/>
      <c r="L9" s="15"/>
      <c r="M9" s="3"/>
    </row>
    <row r="10" spans="1:17" ht="16.5" customHeight="1">
      <c r="A10" s="347" t="s">
        <v>4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"/>
      <c r="P10" s="24" t="s">
        <v>7</v>
      </c>
    </row>
    <row r="11" spans="1:17" ht="15.75" customHeight="1">
      <c r="A11" s="348" t="s">
        <v>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"/>
    </row>
    <row r="12" spans="1:17" ht="17.25" customHeight="1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</row>
    <row r="13" spans="1:17" ht="12" customHeight="1">
      <c r="A13" s="281"/>
      <c r="B13" s="282"/>
      <c r="C13" s="282"/>
      <c r="D13" s="282"/>
      <c r="E13" s="282"/>
      <c r="F13" s="282"/>
      <c r="G13" s="341" t="s">
        <v>6</v>
      </c>
      <c r="H13" s="341"/>
      <c r="I13" s="341"/>
      <c r="J13" s="341"/>
      <c r="K13" s="341"/>
      <c r="L13" s="282"/>
    </row>
    <row r="14" spans="1:17" ht="12.75" customHeight="1">
      <c r="A14" s="342" t="s">
        <v>396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</row>
    <row r="15" spans="1:17" ht="11.25" customHeight="1">
      <c r="F15" s="277"/>
      <c r="G15" s="340" t="s">
        <v>397</v>
      </c>
      <c r="H15" s="340"/>
      <c r="I15" s="340"/>
      <c r="J15" s="340"/>
      <c r="K15" s="340"/>
    </row>
    <row r="16" spans="1:17" ht="11.25" customHeight="1">
      <c r="F16" s="277"/>
      <c r="G16" s="343" t="s">
        <v>8</v>
      </c>
      <c r="H16" s="343"/>
      <c r="I16" s="343"/>
      <c r="J16" s="343"/>
      <c r="K16" s="343"/>
    </row>
    <row r="17" spans="1:17" ht="15.75">
      <c r="B17" s="342" t="s">
        <v>9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7" ht="12" customHeight="1">
      <c r="F18" s="277"/>
      <c r="M18" s="16"/>
    </row>
    <row r="19" spans="1:17" ht="12" customHeight="1">
      <c r="F19" s="277"/>
      <c r="G19" s="340" t="s">
        <v>398</v>
      </c>
      <c r="H19" s="340"/>
      <c r="I19" s="340"/>
      <c r="J19" s="340"/>
      <c r="K19" s="340"/>
      <c r="M19" s="16"/>
    </row>
    <row r="20" spans="1:17" ht="11.25" customHeight="1">
      <c r="F20" s="277"/>
      <c r="G20" s="374" t="s">
        <v>10</v>
      </c>
      <c r="H20" s="374"/>
      <c r="I20" s="374"/>
      <c r="J20" s="374"/>
      <c r="K20" s="374"/>
      <c r="M20" s="16"/>
    </row>
    <row r="21" spans="1:17" ht="12" customHeight="1">
      <c r="F21" s="277"/>
      <c r="G21" s="279"/>
      <c r="H21" s="279"/>
      <c r="I21" s="279"/>
      <c r="J21" s="279"/>
      <c r="K21" s="279"/>
      <c r="M21" s="16"/>
    </row>
    <row r="22" spans="1:17" ht="12.75" customHeight="1">
      <c r="B22" s="5"/>
      <c r="C22" s="5"/>
      <c r="D22" s="5"/>
      <c r="E22" s="375" t="s">
        <v>11</v>
      </c>
      <c r="F22" s="375"/>
      <c r="G22" s="375"/>
      <c r="H22" s="375"/>
      <c r="I22" s="375"/>
      <c r="J22" s="375"/>
      <c r="K22" s="375"/>
      <c r="L22" s="5"/>
      <c r="M22" s="16"/>
    </row>
    <row r="23" spans="1:17" ht="29.1" customHeight="1">
      <c r="A23" s="376" t="s">
        <v>12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16"/>
    </row>
    <row r="24" spans="1:17" ht="12.75" customHeight="1">
      <c r="F24" s="24"/>
      <c r="J24" s="17"/>
      <c r="K24" s="15"/>
      <c r="L24" s="18" t="s">
        <v>13</v>
      </c>
      <c r="M24" s="16"/>
    </row>
    <row r="25" spans="1:17" ht="13.5" customHeight="1">
      <c r="F25" s="24"/>
      <c r="J25" s="19" t="s">
        <v>14</v>
      </c>
      <c r="K25" s="20"/>
      <c r="L25" s="23"/>
      <c r="M25" s="16"/>
    </row>
    <row r="26" spans="1:17" ht="14.25" customHeight="1">
      <c r="E26" s="279"/>
      <c r="F26" s="283"/>
      <c r="I26" s="21"/>
      <c r="J26" s="21"/>
      <c r="K26" s="22" t="s">
        <v>15</v>
      </c>
      <c r="L26" s="23"/>
      <c r="M26" s="33"/>
    </row>
    <row r="27" spans="1:17" ht="24" customHeight="1">
      <c r="A27" s="377" t="s">
        <v>16</v>
      </c>
      <c r="B27" s="377"/>
      <c r="C27" s="377"/>
      <c r="D27" s="377"/>
      <c r="E27" s="377"/>
      <c r="F27" s="377"/>
      <c r="G27" s="377"/>
      <c r="H27" s="377"/>
      <c r="I27" s="377"/>
      <c r="K27" s="22" t="s">
        <v>17</v>
      </c>
      <c r="L27" s="25" t="s">
        <v>18</v>
      </c>
      <c r="M27" s="33"/>
    </row>
    <row r="28" spans="1:17" ht="46.5" customHeight="1">
      <c r="A28" s="377" t="s">
        <v>19</v>
      </c>
      <c r="B28" s="377"/>
      <c r="C28" s="377"/>
      <c r="D28" s="377"/>
      <c r="E28" s="377"/>
      <c r="F28" s="377"/>
      <c r="G28" s="377"/>
      <c r="H28" s="377"/>
      <c r="I28" s="377"/>
      <c r="J28" s="278" t="s">
        <v>20</v>
      </c>
      <c r="K28" s="26" t="s">
        <v>21</v>
      </c>
      <c r="L28" s="23"/>
    </row>
    <row r="29" spans="1:17" ht="11.25" customHeight="1">
      <c r="F29" s="24"/>
      <c r="G29" s="27" t="s">
        <v>22</v>
      </c>
      <c r="H29" s="97" t="s">
        <v>233</v>
      </c>
      <c r="I29" s="98"/>
      <c r="J29" s="28"/>
      <c r="K29" s="23"/>
      <c r="L29" s="23"/>
    </row>
    <row r="30" spans="1:17" s="46" customFormat="1" ht="14.25" customHeight="1">
      <c r="A30" s="24"/>
      <c r="B30" s="24"/>
      <c r="C30" s="24"/>
      <c r="D30" s="24"/>
      <c r="E30" s="24"/>
      <c r="F30" s="24"/>
      <c r="G30" s="373" t="s">
        <v>24</v>
      </c>
      <c r="H30" s="373"/>
      <c r="I30" s="140" t="s">
        <v>25</v>
      </c>
      <c r="J30" s="141" t="s">
        <v>26</v>
      </c>
      <c r="K30" s="142" t="s">
        <v>27</v>
      </c>
      <c r="L30" s="142" t="s">
        <v>27</v>
      </c>
    </row>
    <row r="31" spans="1:17" ht="23.25" customHeight="1">
      <c r="A31" s="29" t="s">
        <v>234</v>
      </c>
      <c r="B31" s="29"/>
      <c r="C31" s="29"/>
      <c r="D31" s="29"/>
      <c r="E31" s="29"/>
      <c r="F31" s="30"/>
      <c r="G31" s="243"/>
      <c r="I31" s="243"/>
      <c r="J31" s="243"/>
      <c r="K31" s="31"/>
      <c r="L31" s="32" t="s">
        <v>29</v>
      </c>
      <c r="M31" s="5"/>
    </row>
    <row r="32" spans="1:17" ht="19.5" customHeight="1">
      <c r="A32" s="354" t="s">
        <v>30</v>
      </c>
      <c r="B32" s="355"/>
      <c r="C32" s="355"/>
      <c r="D32" s="355"/>
      <c r="E32" s="355"/>
      <c r="F32" s="355"/>
      <c r="G32" s="358" t="s">
        <v>31</v>
      </c>
      <c r="H32" s="360" t="s">
        <v>32</v>
      </c>
      <c r="I32" s="362" t="s">
        <v>33</v>
      </c>
      <c r="J32" s="363"/>
      <c r="K32" s="364" t="s">
        <v>34</v>
      </c>
      <c r="L32" s="366" t="s">
        <v>35</v>
      </c>
      <c r="M32" s="5"/>
      <c r="Q32" s="5"/>
    </row>
    <row r="33" spans="1:18" ht="13.5" customHeight="1">
      <c r="A33" s="356"/>
      <c r="B33" s="357"/>
      <c r="C33" s="357"/>
      <c r="D33" s="357"/>
      <c r="E33" s="357"/>
      <c r="F33" s="357"/>
      <c r="G33" s="359"/>
      <c r="H33" s="361"/>
      <c r="I33" s="34" t="s">
        <v>36</v>
      </c>
      <c r="J33" s="35" t="s">
        <v>37</v>
      </c>
      <c r="K33" s="365"/>
      <c r="L33" s="367"/>
      <c r="M33" s="5"/>
      <c r="Q33" s="53"/>
    </row>
    <row r="34" spans="1:18" ht="14.25" customHeight="1">
      <c r="A34" s="368" t="s">
        <v>21</v>
      </c>
      <c r="B34" s="369"/>
      <c r="C34" s="369"/>
      <c r="D34" s="369"/>
      <c r="E34" s="369"/>
      <c r="F34" s="370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  <c r="M34" s="5"/>
      <c r="Q34" s="53"/>
    </row>
    <row r="35" spans="1:18" ht="14.2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100150</v>
      </c>
      <c r="J35" s="109">
        <f>SUM(J36+J47+J67+J88+J95+J115+J141+J160+J170)</f>
        <v>73450</v>
      </c>
      <c r="K35" s="110">
        <f>SUM(K36+K47+K67+K88+K95+K115+K141+K160+K170)</f>
        <v>49279.880000000005</v>
      </c>
      <c r="L35" s="109">
        <f>SUM(L36+L47+L67+L88+L95+L115+L141+L160+L170)</f>
        <v>49279.880000000005</v>
      </c>
      <c r="M35" s="5"/>
      <c r="Q35" s="53"/>
    </row>
    <row r="36" spans="1:18" ht="12.75" hidden="1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70600</v>
      </c>
      <c r="J36" s="109">
        <f>SUM(J37+J43)</f>
        <v>52400</v>
      </c>
      <c r="K36" s="122">
        <f>SUM(K37+K43)</f>
        <v>35700</v>
      </c>
      <c r="L36" s="114">
        <f>SUM(L37+L43)</f>
        <v>35700</v>
      </c>
      <c r="M36" s="5"/>
      <c r="Q36" s="53"/>
    </row>
    <row r="37" spans="1:18" ht="12.75" hidden="1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69600</v>
      </c>
      <c r="J37" s="109">
        <f>SUM(J38)</f>
        <v>51600</v>
      </c>
      <c r="K37" s="110">
        <f>SUM(K38)</f>
        <v>35000</v>
      </c>
      <c r="L37" s="109">
        <f>SUM(L38)</f>
        <v>35000</v>
      </c>
      <c r="M37" s="5"/>
      <c r="Q37" s="53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69600</v>
      </c>
      <c r="J38" s="109">
        <f t="shared" ref="J38:L39" si="0">SUM(J39)</f>
        <v>51600</v>
      </c>
      <c r="K38" s="109">
        <f t="shared" si="0"/>
        <v>35000</v>
      </c>
      <c r="L38" s="109">
        <f t="shared" si="0"/>
        <v>35000</v>
      </c>
      <c r="M38" s="5"/>
      <c r="Q38" s="53"/>
    </row>
    <row r="39" spans="1:18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69600</v>
      </c>
      <c r="J39" s="110">
        <f t="shared" si="0"/>
        <v>51600</v>
      </c>
      <c r="K39" s="110">
        <f t="shared" si="0"/>
        <v>35000</v>
      </c>
      <c r="L39" s="110">
        <f t="shared" si="0"/>
        <v>35000</v>
      </c>
      <c r="Q39" s="5"/>
    </row>
    <row r="40" spans="1:18" ht="13.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69600</v>
      </c>
      <c r="J40" s="112">
        <v>51600</v>
      </c>
      <c r="K40" s="112">
        <v>35000</v>
      </c>
      <c r="L40" s="112">
        <v>35000</v>
      </c>
      <c r="M40" s="5"/>
      <c r="Q40" s="53"/>
    </row>
    <row r="41" spans="1:18" ht="14.2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26.25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 s="5"/>
    </row>
    <row r="43" spans="1:18" ht="27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1000</v>
      </c>
      <c r="J43" s="109">
        <f t="shared" si="1"/>
        <v>800</v>
      </c>
      <c r="K43" s="110">
        <f t="shared" si="1"/>
        <v>700</v>
      </c>
      <c r="L43" s="109">
        <f t="shared" si="1"/>
        <v>700</v>
      </c>
      <c r="M43" s="5"/>
      <c r="Q43" s="5"/>
      <c r="R43" s="53"/>
    </row>
    <row r="44" spans="1:18" ht="15.75" customHeight="1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1000</v>
      </c>
      <c r="J44" s="109">
        <f t="shared" si="1"/>
        <v>800</v>
      </c>
      <c r="K44" s="109">
        <f t="shared" si="1"/>
        <v>700</v>
      </c>
      <c r="L44" s="109">
        <f t="shared" si="1"/>
        <v>700</v>
      </c>
      <c r="M44" s="5"/>
      <c r="Q44" s="53"/>
      <c r="R44" s="5"/>
    </row>
    <row r="45" spans="1:18" ht="24.7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1000</v>
      </c>
      <c r="J45" s="109">
        <f t="shared" si="1"/>
        <v>800</v>
      </c>
      <c r="K45" s="109">
        <f t="shared" si="1"/>
        <v>700</v>
      </c>
      <c r="L45" s="109">
        <f t="shared" si="1"/>
        <v>700</v>
      </c>
      <c r="M45" s="5"/>
      <c r="Q45" s="53"/>
      <c r="R45" s="5"/>
    </row>
    <row r="46" spans="1:18" ht="15.75" hidden="1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1000</v>
      </c>
      <c r="J46" s="112">
        <v>800</v>
      </c>
      <c r="K46" s="112">
        <v>700</v>
      </c>
      <c r="L46" s="112">
        <v>700</v>
      </c>
      <c r="M46" s="5"/>
      <c r="Q46" s="53"/>
      <c r="R46" s="5"/>
    </row>
    <row r="47" spans="1:18" ht="26.25" hidden="1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29550</v>
      </c>
      <c r="J47" s="120">
        <f t="shared" si="2"/>
        <v>21050</v>
      </c>
      <c r="K47" s="118">
        <f t="shared" si="2"/>
        <v>13579.880000000001</v>
      </c>
      <c r="L47" s="118">
        <f t="shared" si="2"/>
        <v>13579.880000000001</v>
      </c>
      <c r="M47" s="5"/>
      <c r="Q47" s="53"/>
      <c r="R47" s="5"/>
    </row>
    <row r="48" spans="1:18" ht="26.25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29550</v>
      </c>
      <c r="J48" s="110">
        <f t="shared" si="2"/>
        <v>21050</v>
      </c>
      <c r="K48" s="109">
        <f t="shared" si="2"/>
        <v>13579.880000000001</v>
      </c>
      <c r="L48" s="110">
        <f t="shared" si="2"/>
        <v>13579.880000000001</v>
      </c>
      <c r="M48" s="5"/>
      <c r="Q48" s="53"/>
      <c r="R48" s="5"/>
    </row>
    <row r="49" spans="1:18" ht="27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29550</v>
      </c>
      <c r="J49" s="110">
        <f t="shared" si="2"/>
        <v>21050</v>
      </c>
      <c r="K49" s="114">
        <f t="shared" si="2"/>
        <v>13579.880000000001</v>
      </c>
      <c r="L49" s="114">
        <f t="shared" si="2"/>
        <v>13579.880000000001</v>
      </c>
      <c r="M49" s="5"/>
      <c r="Q49" s="53"/>
      <c r="R49" s="5"/>
    </row>
    <row r="50" spans="1:18" ht="26.25" hidden="1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29550</v>
      </c>
      <c r="J50" s="115">
        <f>SUM(J51:J66)</f>
        <v>21050</v>
      </c>
      <c r="K50" s="116">
        <f>SUM(K51:K66)</f>
        <v>13579.880000000001</v>
      </c>
      <c r="L50" s="116">
        <f>SUM(L51:L66)</f>
        <v>13579.880000000001</v>
      </c>
      <c r="M50" s="5"/>
      <c r="Q50" s="53"/>
      <c r="R50" s="5"/>
    </row>
    <row r="51" spans="1:18" ht="12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15.7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0</v>
      </c>
      <c r="J52" s="112">
        <v>0</v>
      </c>
      <c r="K52" s="112">
        <v>0</v>
      </c>
      <c r="L52" s="112">
        <v>0</v>
      </c>
      <c r="M52" s="5"/>
      <c r="Q52" s="53"/>
      <c r="R52" s="5"/>
    </row>
    <row r="53" spans="1:18" ht="25.5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100</v>
      </c>
      <c r="J53" s="112">
        <v>100</v>
      </c>
      <c r="K53" s="112">
        <v>47.95</v>
      </c>
      <c r="L53" s="112">
        <v>47.95</v>
      </c>
      <c r="M53" s="5"/>
      <c r="Q53" s="53"/>
      <c r="R53" s="5"/>
    </row>
    <row r="54" spans="1:18" ht="27.75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15.75" hidden="1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0</v>
      </c>
      <c r="J55" s="112">
        <v>0</v>
      </c>
      <c r="K55" s="112">
        <v>0</v>
      </c>
      <c r="L55" s="112">
        <v>0</v>
      </c>
      <c r="M55" s="5"/>
      <c r="Q55" s="53"/>
      <c r="R55" s="5"/>
    </row>
    <row r="56" spans="1:18" ht="27.75" hidden="1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0</v>
      </c>
      <c r="J56" s="112">
        <v>0</v>
      </c>
      <c r="K56" s="112">
        <v>0</v>
      </c>
      <c r="L56" s="112">
        <v>0</v>
      </c>
      <c r="M56" s="5"/>
      <c r="Q56" s="53"/>
      <c r="R56" s="5"/>
    </row>
    <row r="57" spans="1:18" ht="14.25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27.7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1600</v>
      </c>
      <c r="J58" s="113">
        <v>900</v>
      </c>
      <c r="K58" s="113">
        <v>0</v>
      </c>
      <c r="L58" s="113">
        <v>0</v>
      </c>
      <c r="M58" s="5"/>
      <c r="Q58" s="53"/>
      <c r="R58" s="5"/>
    </row>
    <row r="59" spans="1:18" ht="12" hidden="1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0</v>
      </c>
      <c r="J59" s="112">
        <v>0</v>
      </c>
      <c r="K59" s="112">
        <v>0</v>
      </c>
      <c r="L59" s="112">
        <v>0</v>
      </c>
      <c r="M59" s="5"/>
      <c r="Q59" s="53"/>
      <c r="R59" s="5"/>
    </row>
    <row r="60" spans="1:18" ht="12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0</v>
      </c>
      <c r="J60" s="112">
        <v>0</v>
      </c>
      <c r="K60" s="112">
        <v>0</v>
      </c>
      <c r="L60" s="112">
        <v>0</v>
      </c>
      <c r="M60" s="5"/>
      <c r="Q60" s="53"/>
      <c r="R60" s="5"/>
    </row>
    <row r="61" spans="1:18" ht="1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14.2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0</v>
      </c>
      <c r="J62" s="112">
        <v>0</v>
      </c>
      <c r="K62" s="112">
        <v>0</v>
      </c>
      <c r="L62" s="112">
        <v>0</v>
      </c>
      <c r="M62" s="5"/>
    </row>
    <row r="63" spans="1:18" ht="13.5" hidden="1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1000</v>
      </c>
      <c r="J63" s="112">
        <v>700</v>
      </c>
      <c r="K63" s="112">
        <v>5</v>
      </c>
      <c r="L63" s="112">
        <v>5</v>
      </c>
      <c r="M63" s="5"/>
      <c r="Q63" s="5"/>
      <c r="R63" s="53"/>
    </row>
    <row r="64" spans="1:18" ht="15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0</v>
      </c>
      <c r="J64" s="112">
        <v>0</v>
      </c>
      <c r="K64" s="112">
        <v>0</v>
      </c>
      <c r="L64" s="112">
        <v>0</v>
      </c>
      <c r="M64" s="5"/>
      <c r="Q64" s="53"/>
      <c r="R64" s="5"/>
    </row>
    <row r="65" spans="1:18" ht="13.5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  <c r="Q65" s="53"/>
      <c r="R65" s="5"/>
    </row>
    <row r="66" spans="1:18" s="66" customFormat="1" ht="25.5" hidden="1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26850</v>
      </c>
      <c r="J66" s="112">
        <v>19350</v>
      </c>
      <c r="K66" s="112">
        <v>13526.93</v>
      </c>
      <c r="L66" s="112">
        <v>13526.93</v>
      </c>
      <c r="Q66" s="53"/>
      <c r="R66" s="5"/>
    </row>
    <row r="67" spans="1:18" ht="19.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  <c r="Q67" s="53"/>
      <c r="R67" s="5"/>
    </row>
    <row r="68" spans="1:18" ht="16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3"/>
      <c r="R68" s="5"/>
    </row>
    <row r="69" spans="1:18" ht="29.2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 s="5"/>
      <c r="Q69" s="53"/>
      <c r="R69" s="5"/>
    </row>
    <row r="70" spans="1:18" ht="27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 s="5"/>
      <c r="Q70" s="53"/>
      <c r="R70" s="5"/>
    </row>
    <row r="71" spans="1:18" s="66" customFormat="1" ht="27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 s="5"/>
    </row>
    <row r="72" spans="1:18" ht="16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1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ht="27.7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 s="5"/>
      <c r="Q74" s="53"/>
      <c r="R74" s="5"/>
    </row>
    <row r="75" spans="1:18" ht="26.25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 s="5"/>
      <c r="Q75" s="53"/>
      <c r="R75" s="5"/>
    </row>
    <row r="76" spans="1:18" ht="15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M76" s="5"/>
      <c r="Q76" s="53"/>
      <c r="R76" s="5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17.2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12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</row>
    <row r="80" spans="1:18" ht="12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</row>
    <row r="81" spans="1:13" ht="15.7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</row>
    <row r="82" spans="1:13" ht="13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</row>
    <row r="83" spans="1:13" ht="16.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</row>
    <row r="84" spans="1:13" ht="15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3" ht="17.25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3" ht="18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3" ht="14.2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3" ht="13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3" ht="12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</row>
    <row r="90" spans="1:13" ht="12.7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</row>
    <row r="91" spans="1:13" ht="12.75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</row>
    <row r="92" spans="1:13" ht="12.7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</row>
    <row r="93" spans="1:13" ht="12.7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</row>
    <row r="94" spans="1:13" ht="25.5" hidden="1" customHeight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  <c r="M94" s="5"/>
    </row>
    <row r="95" spans="1:13" ht="15.75" hidden="1" customHeight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  <c r="M95" s="5"/>
    </row>
    <row r="96" spans="1:13" ht="12" hidden="1" customHeight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  <c r="M96" s="5"/>
    </row>
    <row r="97" spans="1:13" ht="15.75" hidden="1" customHeight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  <c r="M97" s="5"/>
    </row>
    <row r="98" spans="1:13" ht="1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  <c r="M98" s="5"/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25.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28.5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27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30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6.2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6.2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27.7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25.5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18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16.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14.2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14.2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12.75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</row>
    <row r="114" spans="1:13" ht="13.5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2.7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</row>
    <row r="116" spans="1:13" ht="25.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  <c r="M116" s="5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  <c r="M117" s="5"/>
    </row>
    <row r="118" spans="1:13" ht="14.2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  <c r="M118" s="5"/>
    </row>
    <row r="119" spans="1:13" ht="25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 s="5"/>
    </row>
    <row r="120" spans="1:13" ht="26.25" hidden="1" customHeight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  <c r="M120" s="5"/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26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27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7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7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7.7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9.2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5.5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.75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7.75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7.7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7.7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8.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12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</row>
    <row r="138" spans="1:13" ht="24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8.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26.2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 s="5"/>
    </row>
    <row r="141" spans="1:13" ht="24" hidden="1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0</v>
      </c>
      <c r="J141" s="132">
        <f>SUM(J142+J147+J155)</f>
        <v>0</v>
      </c>
      <c r="K141" s="110">
        <f>SUM(K142+K147+K155)</f>
        <v>0</v>
      </c>
      <c r="L141" s="109">
        <f>SUM(L142+L147+L155)</f>
        <v>0</v>
      </c>
      <c r="M141" s="5"/>
    </row>
    <row r="142" spans="1:13" ht="25.5" hidden="1" customHeight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  <c r="M142" s="5"/>
    </row>
    <row r="143" spans="1:13" ht="25.5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5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3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6.25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7.7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4.7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7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12.7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</row>
    <row r="151" spans="1:13" ht="12.7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</row>
    <row r="152" spans="1:13" ht="12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</row>
    <row r="153" spans="1:13" ht="12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</row>
    <row r="154" spans="1:13" ht="25.5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 s="5"/>
    </row>
    <row r="155" spans="1:13" ht="24" hidden="1" customHeight="1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0</v>
      </c>
      <c r="J155" s="132">
        <f t="shared" si="15"/>
        <v>0</v>
      </c>
      <c r="K155" s="110">
        <f t="shared" si="15"/>
        <v>0</v>
      </c>
      <c r="L155" s="109">
        <f t="shared" si="15"/>
        <v>0</v>
      </c>
      <c r="M155" s="5"/>
    </row>
    <row r="156" spans="1:13" ht="21.75" hidden="1" customHeight="1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0</v>
      </c>
      <c r="J156" s="125">
        <f t="shared" si="15"/>
        <v>0</v>
      </c>
      <c r="K156" s="116">
        <f t="shared" si="15"/>
        <v>0</v>
      </c>
      <c r="L156" s="115">
        <f t="shared" si="15"/>
        <v>0</v>
      </c>
      <c r="M156" s="5"/>
    </row>
    <row r="157" spans="1:13" ht="27" hidden="1" customHeight="1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0</v>
      </c>
      <c r="J157" s="132">
        <f>SUM(J158:J159)</f>
        <v>0</v>
      </c>
      <c r="K157" s="110">
        <f>SUM(K158:K159)</f>
        <v>0</v>
      </c>
      <c r="L157" s="109">
        <f>SUM(L158:L159)</f>
        <v>0</v>
      </c>
      <c r="M157" s="5"/>
    </row>
    <row r="158" spans="1:13" ht="23.25" hidden="1" customHeight="1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0</v>
      </c>
      <c r="J158" s="127">
        <v>0</v>
      </c>
      <c r="K158" s="127">
        <v>0</v>
      </c>
      <c r="L158" s="127">
        <v>0</v>
      </c>
      <c r="M158" s="5"/>
    </row>
    <row r="159" spans="1:13" ht="23.2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7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12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</row>
    <row r="162" spans="1:13" ht="23.25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12.7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</row>
    <row r="164" spans="1:13" ht="12.7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</row>
    <row r="165" spans="1:13" ht="39.75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 s="5"/>
    </row>
    <row r="166" spans="1:13" s="72" customFormat="1" ht="39" hidden="1" customHeight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42.7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  <c r="M167" s="5"/>
    </row>
    <row r="168" spans="1:13" ht="38.25" hidden="1" customHeight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  <c r="M168" s="5"/>
    </row>
    <row r="169" spans="1:13" ht="38.25" hidden="1" customHeight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  <c r="M169" s="5"/>
    </row>
    <row r="170" spans="1:13" ht="41.2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 s="5"/>
    </row>
    <row r="171" spans="1:13" ht="44.25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  <c r="M171" s="5"/>
    </row>
    <row r="172" spans="1:13" ht="40.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53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51.7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54.7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39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43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4.7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54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54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76.5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34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30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33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24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31.5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650</v>
      </c>
      <c r="J186" s="132">
        <f>SUM(J187+J240+J305)</f>
        <v>650</v>
      </c>
      <c r="K186" s="110">
        <f>SUM(K187+K240+K305)</f>
        <v>650</v>
      </c>
      <c r="L186" s="109">
        <f>SUM(L187+L240+L305)</f>
        <v>650</v>
      </c>
      <c r="M186" s="5"/>
    </row>
    <row r="187" spans="1:13" ht="27.75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650</v>
      </c>
      <c r="J187" s="118">
        <f>SUM(J188+J211+J218+J230+J234)</f>
        <v>650</v>
      </c>
      <c r="K187" s="118">
        <f>SUM(K188+K211+K218+K230+K234)</f>
        <v>650</v>
      </c>
      <c r="L187" s="118">
        <f>SUM(L188+L211+L218+L230+L234)</f>
        <v>650</v>
      </c>
      <c r="M187" s="5"/>
    </row>
    <row r="188" spans="1:13" ht="27.75" hidden="1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650</v>
      </c>
      <c r="J188" s="132">
        <f>SUM(J189+J192+J197+J203+J208)</f>
        <v>650</v>
      </c>
      <c r="K188" s="110">
        <f>SUM(K189+K192+K197+K203+K208)</f>
        <v>650</v>
      </c>
      <c r="L188" s="109">
        <f>SUM(L189+L192+L197+L203+L208)</f>
        <v>650</v>
      </c>
      <c r="M188" s="5"/>
    </row>
    <row r="189" spans="1:13" ht="27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27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26.2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3.2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3.25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9.25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7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5.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7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7.7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4.7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5.5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31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5.5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6.2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27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26.2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25.5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6.25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650</v>
      </c>
      <c r="J208" s="132">
        <f t="shared" si="19"/>
        <v>650</v>
      </c>
      <c r="K208" s="110">
        <f t="shared" si="19"/>
        <v>650</v>
      </c>
      <c r="L208" s="109">
        <f t="shared" si="19"/>
        <v>650</v>
      </c>
      <c r="M208" s="5"/>
    </row>
    <row r="209" spans="1:16" ht="41.25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650</v>
      </c>
      <c r="J209" s="110">
        <f t="shared" si="19"/>
        <v>650</v>
      </c>
      <c r="K209" s="110">
        <f t="shared" si="19"/>
        <v>650</v>
      </c>
      <c r="L209" s="110">
        <f t="shared" si="19"/>
        <v>650</v>
      </c>
      <c r="M209" s="5"/>
    </row>
    <row r="210" spans="1:16" ht="26.25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650</v>
      </c>
      <c r="J210" s="113">
        <v>650</v>
      </c>
      <c r="K210" s="113">
        <v>650</v>
      </c>
      <c r="L210" s="113">
        <v>650</v>
      </c>
      <c r="M210" s="5"/>
    </row>
    <row r="211" spans="1:16" ht="27.7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27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29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27.7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30.7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30.75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27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92">
        <f t="shared" ref="M218:P218" si="21">SUM(M219:M224)</f>
        <v>0</v>
      </c>
      <c r="N218" s="92">
        <f t="shared" si="21"/>
        <v>0</v>
      </c>
      <c r="O218" s="92">
        <f t="shared" si="21"/>
        <v>0</v>
      </c>
      <c r="P218" s="92">
        <f t="shared" si="21"/>
        <v>0</v>
      </c>
    </row>
    <row r="219" spans="1:16" ht="24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2">I220</f>
        <v>0</v>
      </c>
      <c r="J219" s="119">
        <f t="shared" si="22"/>
        <v>0</v>
      </c>
      <c r="K219" s="120">
        <f t="shared" si="22"/>
        <v>0</v>
      </c>
      <c r="L219" s="118">
        <f t="shared" si="22"/>
        <v>0</v>
      </c>
      <c r="M219" s="5"/>
    </row>
    <row r="220" spans="1:16" ht="26.2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2"/>
        <v>0</v>
      </c>
      <c r="J220" s="132">
        <f t="shared" si="22"/>
        <v>0</v>
      </c>
      <c r="K220" s="110">
        <f t="shared" si="22"/>
        <v>0</v>
      </c>
      <c r="L220" s="109">
        <f t="shared" si="22"/>
        <v>0</v>
      </c>
      <c r="M220" s="5"/>
    </row>
    <row r="221" spans="1:16" ht="26.2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5"/>
    </row>
    <row r="222" spans="1:16" ht="27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5"/>
    </row>
    <row r="223" spans="1:16" ht="29.25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L223" si="23">SUM(I224:I229)</f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5"/>
    </row>
    <row r="224" spans="1:16" ht="25.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7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7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7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6.2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30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 s="5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 s="5"/>
    </row>
    <row r="232" spans="1:13" ht="31.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 s="5"/>
    </row>
    <row r="233" spans="1:13" ht="25.5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28.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 s="5"/>
    </row>
    <row r="235" spans="1:13" ht="41.25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 s="5"/>
    </row>
    <row r="236" spans="1:13" ht="26.25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30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7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5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25.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24.7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25.5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5.5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9.2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7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7.7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7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5.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6.2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9.25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30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7.75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6.2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27.7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27.75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12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</row>
    <row r="259" spans="1:13" ht="29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12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</row>
    <row r="261" spans="1:13" ht="12.7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</row>
    <row r="262" spans="1:13" ht="12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</row>
    <row r="263" spans="1:13" ht="24" hidden="1" customHeight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  <c r="M263" s="5"/>
    </row>
    <row r="264" spans="1:13" ht="27.7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 s="5"/>
    </row>
    <row r="265" spans="1:13" ht="12.75" hidden="1" customHeight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t="27" hidden="1" customHeight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  <c r="M266" s="5"/>
    </row>
    <row r="267" spans="1:13" ht="24.75" hidden="1" customHeight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  <c r="M267" s="5"/>
    </row>
    <row r="268" spans="1:13" ht="38.25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 s="5"/>
    </row>
    <row r="269" spans="1:13" ht="12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</row>
    <row r="270" spans="1:13" ht="12.7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12.75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</row>
    <row r="272" spans="1:13" ht="24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 s="5"/>
    </row>
    <row r="273" spans="1:13" ht="24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 s="5"/>
    </row>
    <row r="274" spans="1:13" ht="32.25" hidden="1" customHeight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  <c r="M274" s="5"/>
    </row>
    <row r="275" spans="1:13" ht="27" hidden="1" customHeight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  <c r="M275" s="5"/>
    </row>
    <row r="276" spans="1:13" ht="27.75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  <c r="M276" s="5"/>
    </row>
    <row r="277" spans="1:13" ht="27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25.5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5.5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5.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5.5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30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31.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7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12.7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</row>
    <row r="288" spans="1:13" ht="30.75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27.7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8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 s="5"/>
    </row>
    <row r="291" spans="1:13" ht="26.25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 s="5"/>
    </row>
    <row r="292" spans="1:13" ht="26.2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  <c r="M292" s="5"/>
    </row>
    <row r="293" spans="1:13" ht="26.2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30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4.7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 s="5"/>
    </row>
    <row r="296" spans="1:13" ht="29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27.7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 s="5"/>
    </row>
    <row r="299" spans="1:13" ht="25.5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 s="5"/>
    </row>
    <row r="300" spans="1:13" ht="30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40.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9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27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28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31.5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25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28.5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24.7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22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12.7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</row>
    <row r="312" spans="1:13" ht="26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5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24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t="27.7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 s="5"/>
    </row>
    <row r="316" spans="1:13" ht="24" hidden="1" customHeight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  <c r="M316" s="5"/>
    </row>
    <row r="317" spans="1:13" ht="27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6.2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12.75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</row>
    <row r="320" spans="1:13" ht="31.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6" ht="12.75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</row>
    <row r="322" spans="1:16" ht="30.75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 s="5"/>
    </row>
    <row r="323" spans="1:16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 s="5"/>
    </row>
    <row r="324" spans="1:16" ht="30" hidden="1" customHeight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  <c r="M324" s="5"/>
    </row>
    <row r="325" spans="1:16" ht="30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 s="5"/>
    </row>
    <row r="326" spans="1:16" ht="30" hidden="1" customHeight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  <c r="M326" s="5"/>
    </row>
    <row r="327" spans="1:16" ht="30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6" ht="25.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 s="5"/>
    </row>
    <row r="329" spans="1:16" ht="22.5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 s="5"/>
    </row>
    <row r="330" spans="1:16" ht="25.5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6" ht="27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 s="5"/>
    </row>
    <row r="332" spans="1:16" ht="27.75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 s="5"/>
    </row>
    <row r="333" spans="1:16" ht="38.2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6" ht="30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6" ht="12.7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96">
        <f t="shared" ref="M335:P335" si="32">SUM(M336:M336)</f>
        <v>0</v>
      </c>
      <c r="N335" s="96">
        <f t="shared" si="32"/>
        <v>0</v>
      </c>
      <c r="O335" s="96">
        <f t="shared" si="32"/>
        <v>0</v>
      </c>
      <c r="P335" s="96">
        <f t="shared" si="32"/>
        <v>0</v>
      </c>
    </row>
    <row r="336" spans="1:16" ht="27.75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3" ht="12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</row>
    <row r="338" spans="1:13" ht="12.7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</row>
    <row r="339" spans="1:13" ht="12.75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</row>
    <row r="340" spans="1:13" ht="12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L340" si="33">SUM(I341:I341)</f>
        <v>0</v>
      </c>
      <c r="J340" s="109">
        <f t="shared" si="33"/>
        <v>0</v>
      </c>
      <c r="K340" s="109">
        <f t="shared" si="33"/>
        <v>0</v>
      </c>
      <c r="L340" s="109">
        <f t="shared" si="33"/>
        <v>0</v>
      </c>
    </row>
    <row r="341" spans="1:13" ht="12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</row>
    <row r="342" spans="1:13" ht="12.75" hidden="1" customHeight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3" ht="12.75" hidden="1" customHeight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3" ht="12.75" hidden="1" customHeight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3" ht="12.75" hidden="1" customHeight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3" ht="12.75" hidden="1" customHeight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3" ht="23.25" hidden="1" customHeight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  <c r="M347" s="5"/>
    </row>
    <row r="348" spans="1:13" ht="27.75" hidden="1" customHeight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  <c r="M348" s="5"/>
    </row>
    <row r="349" spans="1:13" ht="28.5" hidden="1" customHeight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  <c r="M349" s="5"/>
    </row>
    <row r="350" spans="1:13" ht="27.75" hidden="1" customHeight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  <c r="M350" s="5"/>
    </row>
    <row r="351" spans="1:13" ht="12.75" hidden="1" customHeight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3" ht="12.7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</row>
    <row r="353" spans="1:13" ht="30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12.7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</row>
    <row r="355" spans="1:13" ht="12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</row>
    <row r="356" spans="1:13" ht="12.75" hidden="1" customHeight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t="12.75" hidden="1" customHeight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 s="5"/>
    </row>
    <row r="359" spans="1:13" ht="25.5" hidden="1" customHeight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  <c r="M359" s="5"/>
    </row>
    <row r="360" spans="1:13" ht="24" hidden="1" customHeight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4">I361</f>
        <v>0</v>
      </c>
      <c r="J360" s="132">
        <f t="shared" si="34"/>
        <v>0</v>
      </c>
      <c r="K360" s="110">
        <f t="shared" si="34"/>
        <v>0</v>
      </c>
      <c r="L360" s="110">
        <f t="shared" si="34"/>
        <v>0</v>
      </c>
      <c r="M360" s="5"/>
    </row>
    <row r="361" spans="1:13" ht="28.5" hidden="1" customHeight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4"/>
        <v>0</v>
      </c>
      <c r="J361" s="119">
        <f t="shared" si="34"/>
        <v>0</v>
      </c>
      <c r="K361" s="120">
        <f t="shared" si="34"/>
        <v>0</v>
      </c>
      <c r="L361" s="120">
        <f t="shared" si="34"/>
        <v>0</v>
      </c>
      <c r="M361" s="5"/>
    </row>
    <row r="362" spans="1:13" ht="28.5" hidden="1" customHeight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  <c r="M362" s="5"/>
    </row>
    <row r="363" spans="1:13" ht="27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5">I364</f>
        <v>0</v>
      </c>
      <c r="J363" s="132">
        <f t="shared" si="35"/>
        <v>0</v>
      </c>
      <c r="K363" s="110">
        <f t="shared" si="35"/>
        <v>0</v>
      </c>
      <c r="L363" s="110">
        <f t="shared" si="35"/>
        <v>0</v>
      </c>
      <c r="M363" s="5"/>
    </row>
    <row r="364" spans="1:13" ht="30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5"/>
        <v>0</v>
      </c>
      <c r="J364" s="132">
        <f t="shared" si="35"/>
        <v>0</v>
      </c>
      <c r="K364" s="110">
        <f t="shared" si="35"/>
        <v>0</v>
      </c>
      <c r="L364" s="110">
        <f t="shared" si="35"/>
        <v>0</v>
      </c>
      <c r="M364" s="5"/>
    </row>
    <row r="365" spans="1:13" ht="39.75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3.2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</row>
    <row r="367" spans="1:13" ht="18.7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</row>
    <row r="368" spans="1:13" ht="12.75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</row>
    <row r="369" spans="1:12" ht="15.75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</row>
    <row r="370" spans="1:12" ht="23.2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100800</v>
      </c>
      <c r="J370" s="139">
        <f>SUM(J35+J186)</f>
        <v>74100</v>
      </c>
      <c r="K370" s="139">
        <f>SUM(K35+K186)</f>
        <v>49929.880000000005</v>
      </c>
      <c r="L370" s="139">
        <f>SUM(L35+L186)</f>
        <v>49929.880000000005</v>
      </c>
    </row>
    <row r="371" spans="1:12">
      <c r="F371" s="277"/>
      <c r="G371" s="46"/>
      <c r="H371" s="45"/>
      <c r="I371" s="103"/>
      <c r="J371" s="248"/>
      <c r="K371" s="248"/>
      <c r="L371" s="248"/>
    </row>
    <row r="372" spans="1:12">
      <c r="A372" s="371" t="s">
        <v>405</v>
      </c>
      <c r="B372" s="371"/>
      <c r="C372" s="371"/>
      <c r="D372" s="371"/>
      <c r="E372" s="371"/>
      <c r="F372" s="371"/>
      <c r="G372" s="371"/>
      <c r="H372" s="327"/>
      <c r="I372" s="104"/>
      <c r="J372" s="270"/>
      <c r="K372" s="372" t="s">
        <v>404</v>
      </c>
      <c r="L372" s="372"/>
    </row>
    <row r="373" spans="1:12" ht="15.75">
      <c r="F373" s="244"/>
      <c r="I373" s="106"/>
      <c r="K373" s="106"/>
      <c r="L373" s="106"/>
    </row>
    <row r="374" spans="1:12" ht="15.75">
      <c r="A374" s="350" t="s">
        <v>230</v>
      </c>
      <c r="B374" s="350"/>
      <c r="C374" s="350"/>
      <c r="D374" s="350"/>
      <c r="E374" s="350"/>
      <c r="F374" s="350"/>
      <c r="G374" s="350"/>
      <c r="I374" s="106"/>
      <c r="J374" s="378" t="s">
        <v>231</v>
      </c>
      <c r="K374" s="378"/>
      <c r="L374" s="378"/>
    </row>
    <row r="375" spans="1:12" ht="23.25" customHeight="1">
      <c r="D375" s="351" t="s">
        <v>232</v>
      </c>
      <c r="E375" s="352"/>
      <c r="F375" s="352"/>
      <c r="G375" s="352"/>
      <c r="H375" s="107"/>
      <c r="I375" s="108" t="s">
        <v>228</v>
      </c>
      <c r="K375" s="353" t="s">
        <v>229</v>
      </c>
      <c r="L375" s="353"/>
    </row>
    <row r="376" spans="1:12">
      <c r="A376" s="276" t="s">
        <v>279</v>
      </c>
      <c r="B376" s="276"/>
      <c r="C376" s="276"/>
      <c r="D376" s="276"/>
      <c r="E376" s="276"/>
    </row>
  </sheetData>
  <mergeCells count="30">
    <mergeCell ref="A23:L23"/>
    <mergeCell ref="A28:I28"/>
    <mergeCell ref="G30:H30"/>
    <mergeCell ref="A32:F33"/>
    <mergeCell ref="G32:G33"/>
    <mergeCell ref="H32:H33"/>
    <mergeCell ref="I32:J32"/>
    <mergeCell ref="K32:K33"/>
    <mergeCell ref="L32:L33"/>
    <mergeCell ref="A27:I27"/>
    <mergeCell ref="A374:G374"/>
    <mergeCell ref="J374:L374"/>
    <mergeCell ref="D375:G375"/>
    <mergeCell ref="K375:L375"/>
    <mergeCell ref="A34:F34"/>
    <mergeCell ref="A372:G372"/>
    <mergeCell ref="K372:L372"/>
    <mergeCell ref="G19:K19"/>
    <mergeCell ref="G16:K16"/>
    <mergeCell ref="B17:L17"/>
    <mergeCell ref="G20:K20"/>
    <mergeCell ref="E22:K22"/>
    <mergeCell ref="G15:K15"/>
    <mergeCell ref="I1:L1"/>
    <mergeCell ref="I2:L2"/>
    <mergeCell ref="A10:L10"/>
    <mergeCell ref="A8:L8"/>
    <mergeCell ref="A11:L11"/>
    <mergeCell ref="G13:K13"/>
    <mergeCell ref="A14:L14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F2010-CAAA-4D9F-B777-DF165008D11D}">
  <sheetPr>
    <pageSetUpPr fitToPage="1"/>
  </sheetPr>
  <dimension ref="A1:R378"/>
  <sheetViews>
    <sheetView topLeftCell="A66" workbookViewId="0">
      <selection activeCell="A372" sqref="A372:L372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244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44" t="s">
        <v>0</v>
      </c>
      <c r="J1" s="344"/>
      <c r="K1" s="344"/>
      <c r="L1" s="344"/>
      <c r="M1" s="3"/>
      <c r="N1" s="245"/>
      <c r="O1" s="245"/>
      <c r="P1" s="245"/>
      <c r="Q1" s="245"/>
    </row>
    <row r="2" spans="1:17" ht="22.5" customHeight="1">
      <c r="H2" s="4"/>
      <c r="I2" s="345" t="s">
        <v>1</v>
      </c>
      <c r="J2" s="345"/>
      <c r="K2" s="345"/>
      <c r="L2" s="345"/>
      <c r="M2" s="3"/>
      <c r="N2" s="245"/>
      <c r="O2" s="245"/>
      <c r="P2" s="245"/>
      <c r="Q2" s="6"/>
    </row>
    <row r="3" spans="1:17" ht="13.5" customHeight="1">
      <c r="H3" s="20"/>
      <c r="I3" s="245" t="s">
        <v>2</v>
      </c>
      <c r="J3" s="245"/>
      <c r="K3" s="2"/>
      <c r="L3" s="2"/>
      <c r="M3" s="3"/>
      <c r="N3" s="245"/>
      <c r="O3" s="245"/>
      <c r="P3" s="245"/>
      <c r="Q3" s="7"/>
    </row>
    <row r="4" spans="1:17" ht="6" customHeight="1">
      <c r="G4" s="8" t="s">
        <v>3</v>
      </c>
      <c r="H4" s="4"/>
      <c r="I4" s="5"/>
      <c r="J4" s="2"/>
      <c r="K4" s="2"/>
      <c r="L4" s="2"/>
      <c r="M4" s="3"/>
      <c r="N4" s="9"/>
      <c r="O4" s="9"/>
      <c r="P4" s="245"/>
      <c r="Q4" s="7"/>
    </row>
    <row r="5" spans="1:17" ht="5.25" customHeight="1">
      <c r="H5" s="10"/>
      <c r="I5" s="5"/>
      <c r="J5" s="2"/>
      <c r="K5" s="2"/>
      <c r="L5" s="2"/>
      <c r="M5" s="3"/>
      <c r="N5" s="245"/>
      <c r="O5" s="245"/>
      <c r="P5" s="245"/>
      <c r="Q5" s="7"/>
    </row>
    <row r="6" spans="1:17" ht="3.75" customHeight="1">
      <c r="H6" s="10"/>
      <c r="I6" s="5"/>
      <c r="J6" s="11"/>
      <c r="K6" s="2"/>
      <c r="L6" s="2"/>
      <c r="M6" s="3"/>
      <c r="N6" s="245"/>
      <c r="O6" s="245"/>
      <c r="P6" s="245"/>
    </row>
    <row r="7" spans="1:17" ht="6.75" customHeight="1">
      <c r="H7" s="10"/>
      <c r="I7" s="5"/>
      <c r="K7" s="245"/>
      <c r="L7" s="245"/>
      <c r="M7" s="3"/>
      <c r="N7" s="245"/>
      <c r="O7" s="245"/>
      <c r="P7" s="245"/>
      <c r="Q7" s="13"/>
    </row>
    <row r="8" spans="1:17" ht="18" customHeight="1">
      <c r="A8" s="346" t="s">
        <v>395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12"/>
      <c r="N8" s="12"/>
      <c r="O8" s="12"/>
      <c r="P8" s="12"/>
      <c r="Q8" s="12"/>
    </row>
    <row r="9" spans="1:17" ht="12" customHeight="1">
      <c r="F9" s="277"/>
      <c r="G9" s="12"/>
      <c r="H9" s="13"/>
      <c r="I9" s="13"/>
      <c r="J9" s="14"/>
      <c r="K9" s="14"/>
      <c r="L9" s="15"/>
      <c r="M9" s="3"/>
    </row>
    <row r="10" spans="1:17" ht="18" customHeight="1">
      <c r="A10" s="347" t="s">
        <v>4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"/>
    </row>
    <row r="11" spans="1:17" ht="18.75" customHeight="1">
      <c r="A11" s="348" t="s">
        <v>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"/>
    </row>
    <row r="12" spans="1:17" ht="7.5" customHeight="1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3"/>
    </row>
    <row r="13" spans="1:17" ht="14.25" customHeight="1">
      <c r="A13" s="281"/>
      <c r="B13" s="282"/>
      <c r="C13" s="282"/>
      <c r="D13" s="282"/>
      <c r="E13" s="282"/>
      <c r="F13" s="282"/>
      <c r="G13" s="341" t="s">
        <v>6</v>
      </c>
      <c r="H13" s="341"/>
      <c r="I13" s="341"/>
      <c r="J13" s="341"/>
      <c r="K13" s="341"/>
      <c r="L13" s="282"/>
      <c r="M13" s="3"/>
    </row>
    <row r="14" spans="1:17" ht="16.5" customHeight="1">
      <c r="A14" s="342" t="s">
        <v>396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"/>
      <c r="P14" s="24" t="s">
        <v>7</v>
      </c>
    </row>
    <row r="15" spans="1:17" ht="15.75" customHeight="1">
      <c r="F15" s="277"/>
      <c r="G15" s="340" t="s">
        <v>397</v>
      </c>
      <c r="H15" s="340"/>
      <c r="I15" s="340"/>
      <c r="J15" s="340"/>
      <c r="K15" s="340"/>
      <c r="M15" s="3"/>
    </row>
    <row r="16" spans="1:17" ht="12" customHeight="1">
      <c r="F16" s="277"/>
      <c r="G16" s="343" t="s">
        <v>8</v>
      </c>
      <c r="H16" s="343"/>
      <c r="I16" s="343"/>
      <c r="J16" s="343"/>
      <c r="K16" s="343"/>
    </row>
    <row r="17" spans="1:13" ht="12" customHeight="1">
      <c r="B17" s="342" t="s">
        <v>9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>
      <c r="F18" s="277"/>
    </row>
    <row r="19" spans="1:13" ht="12.75" customHeight="1">
      <c r="F19" s="277"/>
      <c r="G19" s="340" t="s">
        <v>398</v>
      </c>
      <c r="H19" s="340"/>
      <c r="I19" s="340"/>
      <c r="J19" s="340"/>
      <c r="K19" s="340"/>
    </row>
    <row r="20" spans="1:13" ht="11.25" customHeight="1">
      <c r="F20" s="277"/>
      <c r="G20" s="374" t="s">
        <v>10</v>
      </c>
      <c r="H20" s="374"/>
      <c r="I20" s="374"/>
      <c r="J20" s="374"/>
      <c r="K20" s="374"/>
    </row>
    <row r="21" spans="1:13" ht="11.25" customHeight="1">
      <c r="F21" s="277"/>
      <c r="G21" s="279"/>
      <c r="H21" s="279"/>
      <c r="I21" s="279"/>
      <c r="J21" s="279"/>
      <c r="K21" s="279"/>
    </row>
    <row r="22" spans="1:13">
      <c r="B22" s="5"/>
      <c r="C22" s="5"/>
      <c r="D22" s="5"/>
      <c r="E22" s="375" t="s">
        <v>11</v>
      </c>
      <c r="F22" s="375"/>
      <c r="G22" s="375"/>
      <c r="H22" s="375"/>
      <c r="I22" s="375"/>
      <c r="J22" s="375"/>
      <c r="K22" s="375"/>
      <c r="L22" s="5"/>
    </row>
    <row r="23" spans="1:13" ht="12" customHeight="1">
      <c r="A23" s="376" t="s">
        <v>12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16"/>
    </row>
    <row r="24" spans="1:13" ht="12" customHeight="1">
      <c r="F24" s="24"/>
      <c r="J24" s="17"/>
      <c r="K24" s="15"/>
      <c r="L24" s="18" t="s">
        <v>13</v>
      </c>
      <c r="M24" s="16"/>
    </row>
    <row r="25" spans="1:13" ht="11.25" customHeight="1">
      <c r="F25" s="24"/>
      <c r="J25" s="19" t="s">
        <v>14</v>
      </c>
      <c r="K25" s="20"/>
      <c r="L25" s="23"/>
      <c r="M25" s="16"/>
    </row>
    <row r="26" spans="1:13" ht="12" customHeight="1">
      <c r="E26" s="279"/>
      <c r="F26" s="283"/>
      <c r="I26" s="21"/>
      <c r="J26" s="21"/>
      <c r="K26" s="22" t="s">
        <v>15</v>
      </c>
      <c r="L26" s="23"/>
      <c r="M26" s="16"/>
    </row>
    <row r="27" spans="1:13" ht="12.75" customHeight="1">
      <c r="A27" s="377" t="s">
        <v>16</v>
      </c>
      <c r="B27" s="377"/>
      <c r="C27" s="377"/>
      <c r="D27" s="377"/>
      <c r="E27" s="377"/>
      <c r="F27" s="377"/>
      <c r="G27" s="377"/>
      <c r="H27" s="377"/>
      <c r="I27" s="377"/>
      <c r="K27" s="22" t="s">
        <v>17</v>
      </c>
      <c r="L27" s="25" t="s">
        <v>18</v>
      </c>
      <c r="M27" s="16"/>
    </row>
    <row r="28" spans="1:13" ht="12" customHeight="1">
      <c r="A28" s="377" t="s">
        <v>7</v>
      </c>
      <c r="B28" s="377"/>
      <c r="C28" s="377"/>
      <c r="D28" s="377"/>
      <c r="E28" s="377"/>
      <c r="F28" s="377"/>
      <c r="G28" s="377"/>
      <c r="H28" s="377"/>
      <c r="I28" s="377"/>
      <c r="J28" s="278" t="s">
        <v>20</v>
      </c>
      <c r="K28" s="26" t="s">
        <v>21</v>
      </c>
      <c r="L28" s="23"/>
      <c r="M28" s="16"/>
    </row>
    <row r="29" spans="1:13" ht="12.75" customHeight="1">
      <c r="F29" s="24"/>
      <c r="G29" s="27" t="s">
        <v>22</v>
      </c>
      <c r="H29" s="97" t="s">
        <v>235</v>
      </c>
      <c r="I29" s="98"/>
      <c r="J29" s="28"/>
      <c r="K29" s="23"/>
      <c r="L29" s="23"/>
      <c r="M29" s="16"/>
    </row>
    <row r="30" spans="1:13" ht="13.5" customHeight="1">
      <c r="F30" s="24"/>
      <c r="G30" s="373" t="s">
        <v>24</v>
      </c>
      <c r="H30" s="373"/>
      <c r="I30" s="140" t="s">
        <v>25</v>
      </c>
      <c r="J30" s="141" t="s">
        <v>26</v>
      </c>
      <c r="K30" s="142" t="s">
        <v>27</v>
      </c>
      <c r="L30" s="142" t="s">
        <v>27</v>
      </c>
      <c r="M30" s="16"/>
    </row>
    <row r="31" spans="1:13" ht="14.25" customHeight="1">
      <c r="A31" s="29" t="s">
        <v>236</v>
      </c>
      <c r="B31" s="29"/>
      <c r="C31" s="29"/>
      <c r="D31" s="29"/>
      <c r="E31" s="29"/>
      <c r="F31" s="30"/>
      <c r="G31" s="243"/>
      <c r="I31" s="243"/>
      <c r="J31" s="243"/>
      <c r="K31" s="31"/>
      <c r="L31" s="32" t="s">
        <v>29</v>
      </c>
      <c r="M31" s="33"/>
    </row>
    <row r="32" spans="1:13" ht="24" customHeight="1">
      <c r="A32" s="354" t="s">
        <v>30</v>
      </c>
      <c r="B32" s="355"/>
      <c r="C32" s="355"/>
      <c r="D32" s="355"/>
      <c r="E32" s="355"/>
      <c r="F32" s="355"/>
      <c r="G32" s="358" t="s">
        <v>31</v>
      </c>
      <c r="H32" s="360" t="s">
        <v>32</v>
      </c>
      <c r="I32" s="362" t="s">
        <v>33</v>
      </c>
      <c r="J32" s="363"/>
      <c r="K32" s="364" t="s">
        <v>34</v>
      </c>
      <c r="L32" s="366" t="s">
        <v>35</v>
      </c>
      <c r="M32" s="33"/>
    </row>
    <row r="33" spans="1:18" ht="46.5" customHeight="1">
      <c r="A33" s="356"/>
      <c r="B33" s="357"/>
      <c r="C33" s="357"/>
      <c r="D33" s="357"/>
      <c r="E33" s="357"/>
      <c r="F33" s="357"/>
      <c r="G33" s="359"/>
      <c r="H33" s="361"/>
      <c r="I33" s="34" t="s">
        <v>36</v>
      </c>
      <c r="J33" s="35" t="s">
        <v>37</v>
      </c>
      <c r="K33" s="365"/>
      <c r="L33" s="367"/>
    </row>
    <row r="34" spans="1:18" ht="11.25" customHeight="1">
      <c r="A34" s="368" t="s">
        <v>21</v>
      </c>
      <c r="B34" s="369"/>
      <c r="C34" s="369"/>
      <c r="D34" s="369"/>
      <c r="E34" s="369"/>
      <c r="F34" s="370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1567810</v>
      </c>
      <c r="J35" s="109">
        <f>SUM(J36+J47+J67+J88+J95+J115+J141+J160+J170)</f>
        <v>1185910</v>
      </c>
      <c r="K35" s="110">
        <f>SUM(K36+K47+K67+K88+K95+K115+K141+K160+K170)</f>
        <v>1071717.3</v>
      </c>
      <c r="L35" s="109">
        <f>SUM(L36+L47+L67+L88+L95+L115+L141+L160+L170)</f>
        <v>1071717.3</v>
      </c>
    </row>
    <row r="36" spans="1:18" ht="16.5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1462900</v>
      </c>
      <c r="J36" s="109">
        <f>SUM(J37+J43)</f>
        <v>1096700</v>
      </c>
      <c r="K36" s="122">
        <f>SUM(K37+K43)</f>
        <v>989949.86</v>
      </c>
      <c r="L36" s="114">
        <f>SUM(L37+L43)</f>
        <v>989949.86</v>
      </c>
      <c r="M36" s="5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1438400</v>
      </c>
      <c r="J37" s="109">
        <f>SUM(J38)</f>
        <v>1078400</v>
      </c>
      <c r="K37" s="110">
        <f>SUM(K38)</f>
        <v>974836.37</v>
      </c>
      <c r="L37" s="109">
        <f>SUM(L38)</f>
        <v>974836.37</v>
      </c>
      <c r="M37" s="5"/>
      <c r="Q37" s="5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1438400</v>
      </c>
      <c r="J38" s="109">
        <f t="shared" ref="J38:L39" si="0">SUM(J39)</f>
        <v>1078400</v>
      </c>
      <c r="K38" s="109">
        <f t="shared" si="0"/>
        <v>974836.37</v>
      </c>
      <c r="L38" s="109">
        <f t="shared" si="0"/>
        <v>974836.37</v>
      </c>
      <c r="M38" s="5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1438400</v>
      </c>
      <c r="J39" s="110">
        <f t="shared" si="0"/>
        <v>1078400</v>
      </c>
      <c r="K39" s="110">
        <f t="shared" si="0"/>
        <v>974836.37</v>
      </c>
      <c r="L39" s="110">
        <f t="shared" si="0"/>
        <v>974836.37</v>
      </c>
      <c r="M39" s="5"/>
      <c r="Q39" s="53"/>
    </row>
    <row r="40" spans="1:18" ht="14.25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1438400</v>
      </c>
      <c r="J40" s="112">
        <v>1078400</v>
      </c>
      <c r="K40" s="112">
        <v>974836.37</v>
      </c>
      <c r="L40" s="112">
        <v>974836.37</v>
      </c>
      <c r="M40" s="5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 s="5"/>
      <c r="Q42" s="53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24500</v>
      </c>
      <c r="J43" s="109">
        <f t="shared" si="1"/>
        <v>18300</v>
      </c>
      <c r="K43" s="110">
        <f t="shared" si="1"/>
        <v>15113.49</v>
      </c>
      <c r="L43" s="109">
        <f t="shared" si="1"/>
        <v>15113.49</v>
      </c>
      <c r="M43" s="5"/>
      <c r="Q43" s="53"/>
    </row>
    <row r="44" spans="1:18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24500</v>
      </c>
      <c r="J44" s="109">
        <f t="shared" si="1"/>
        <v>18300</v>
      </c>
      <c r="K44" s="109">
        <f t="shared" si="1"/>
        <v>15113.49</v>
      </c>
      <c r="L44" s="109">
        <f t="shared" si="1"/>
        <v>15113.49</v>
      </c>
      <c r="Q44" s="5"/>
    </row>
    <row r="45" spans="1:18" ht="13.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24500</v>
      </c>
      <c r="J45" s="109">
        <f t="shared" si="1"/>
        <v>18300</v>
      </c>
      <c r="K45" s="109">
        <f t="shared" si="1"/>
        <v>15113.49</v>
      </c>
      <c r="L45" s="109">
        <f t="shared" si="1"/>
        <v>15113.49</v>
      </c>
      <c r="M45" s="5"/>
      <c r="Q45" s="53"/>
    </row>
    <row r="46" spans="1:18" ht="14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24500</v>
      </c>
      <c r="J46" s="112">
        <v>18300</v>
      </c>
      <c r="K46" s="112">
        <v>15113.49</v>
      </c>
      <c r="L46" s="112">
        <v>15113.49</v>
      </c>
      <c r="M46" s="5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58110</v>
      </c>
      <c r="J47" s="120">
        <f t="shared" si="2"/>
        <v>53410</v>
      </c>
      <c r="K47" s="118">
        <f t="shared" si="2"/>
        <v>46068.800000000003</v>
      </c>
      <c r="L47" s="118">
        <f t="shared" si="2"/>
        <v>46068.800000000003</v>
      </c>
      <c r="M47" s="5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58110</v>
      </c>
      <c r="J48" s="110">
        <f t="shared" si="2"/>
        <v>53410</v>
      </c>
      <c r="K48" s="109">
        <f t="shared" si="2"/>
        <v>46068.800000000003</v>
      </c>
      <c r="L48" s="110">
        <f t="shared" si="2"/>
        <v>46068.800000000003</v>
      </c>
      <c r="M48" s="5"/>
      <c r="Q48" s="5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58110</v>
      </c>
      <c r="J49" s="110">
        <f t="shared" si="2"/>
        <v>53410</v>
      </c>
      <c r="K49" s="114">
        <f t="shared" si="2"/>
        <v>46068.800000000003</v>
      </c>
      <c r="L49" s="114">
        <f t="shared" si="2"/>
        <v>46068.800000000003</v>
      </c>
      <c r="M49" s="5"/>
      <c r="Q49" s="53"/>
      <c r="R49" s="5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58110</v>
      </c>
      <c r="J50" s="115">
        <f>SUM(J51:J66)</f>
        <v>53410</v>
      </c>
      <c r="K50" s="116">
        <f>SUM(K51:K66)</f>
        <v>46068.800000000003</v>
      </c>
      <c r="L50" s="116">
        <f>SUM(L51:L66)</f>
        <v>46068.800000000003</v>
      </c>
      <c r="M50" s="5"/>
      <c r="Q50" s="53"/>
      <c r="R50" s="5"/>
    </row>
    <row r="51" spans="1:18" ht="15.7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26.2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400</v>
      </c>
      <c r="J52" s="112">
        <v>100</v>
      </c>
      <c r="K52" s="112">
        <v>86.2</v>
      </c>
      <c r="L52" s="112">
        <v>86.2</v>
      </c>
      <c r="M52" s="5"/>
      <c r="Q52" s="53"/>
      <c r="R52" s="5"/>
    </row>
    <row r="53" spans="1:18" ht="26.25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1800</v>
      </c>
      <c r="J53" s="112">
        <v>1300</v>
      </c>
      <c r="K53" s="112">
        <v>1300</v>
      </c>
      <c r="L53" s="112">
        <v>1300</v>
      </c>
      <c r="M53" s="5"/>
      <c r="Q53" s="53"/>
      <c r="R53" s="5"/>
    </row>
    <row r="54" spans="1:18" ht="27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26.25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8000</v>
      </c>
      <c r="J55" s="112">
        <v>8000</v>
      </c>
      <c r="K55" s="112">
        <v>8000</v>
      </c>
      <c r="L55" s="112">
        <v>8000</v>
      </c>
      <c r="M55" s="5"/>
      <c r="Q55" s="53"/>
      <c r="R55" s="5"/>
    </row>
    <row r="56" spans="1:18" ht="12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1500</v>
      </c>
      <c r="J56" s="112">
        <v>1100</v>
      </c>
      <c r="K56" s="112">
        <v>991.79</v>
      </c>
      <c r="L56" s="112">
        <v>991.79</v>
      </c>
      <c r="M56" s="5"/>
      <c r="Q56" s="53"/>
      <c r="R56" s="5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25.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 s="5"/>
      <c r="Q58" s="53"/>
      <c r="R58" s="5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1860</v>
      </c>
      <c r="J59" s="112">
        <v>1860</v>
      </c>
      <c r="K59" s="112">
        <v>803.12</v>
      </c>
      <c r="L59" s="112">
        <v>803.12</v>
      </c>
      <c r="M59" s="5"/>
      <c r="Q59" s="53"/>
      <c r="R59" s="5"/>
    </row>
    <row r="60" spans="1:18" ht="15.75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4150</v>
      </c>
      <c r="J60" s="112">
        <v>3050</v>
      </c>
      <c r="K60" s="112">
        <v>1502.66</v>
      </c>
      <c r="L60" s="112">
        <v>1502.66</v>
      </c>
      <c r="M60" s="5"/>
      <c r="Q60" s="53"/>
      <c r="R60" s="5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14.2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24900</v>
      </c>
      <c r="J62" s="112">
        <v>24900</v>
      </c>
      <c r="K62" s="112">
        <v>21723.27</v>
      </c>
      <c r="L62" s="112">
        <v>21723.27</v>
      </c>
      <c r="M62" s="5"/>
      <c r="Q62" s="53"/>
      <c r="R62" s="5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3600</v>
      </c>
      <c r="J63" s="112">
        <v>3100</v>
      </c>
      <c r="K63" s="112">
        <v>2716.11</v>
      </c>
      <c r="L63" s="112">
        <v>2716.11</v>
      </c>
      <c r="M63" s="5"/>
      <c r="Q63" s="53"/>
      <c r="R63" s="5"/>
    </row>
    <row r="64" spans="1:18" ht="12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500</v>
      </c>
      <c r="J64" s="112">
        <v>400</v>
      </c>
      <c r="K64" s="112">
        <v>31.17</v>
      </c>
      <c r="L64" s="112">
        <v>31.17</v>
      </c>
      <c r="M64" s="5"/>
      <c r="Q64" s="53"/>
      <c r="R64" s="5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  <c r="Q65" s="53"/>
      <c r="R65" s="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11400</v>
      </c>
      <c r="J66" s="112">
        <v>9600</v>
      </c>
      <c r="K66" s="112">
        <v>8914.48</v>
      </c>
      <c r="L66" s="112">
        <v>8914.48</v>
      </c>
      <c r="M66" s="5"/>
      <c r="Q66" s="53"/>
      <c r="R66" s="5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 s="5"/>
      <c r="Q69" s="53"/>
      <c r="R69" s="5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 s="5"/>
      <c r="Q70" s="53"/>
      <c r="R70" s="5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 s="5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 s="5"/>
      <c r="Q74" s="53"/>
      <c r="R74" s="5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 s="5"/>
      <c r="Q75" s="53"/>
      <c r="R75" s="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 s="5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  <c r="Q79" s="53"/>
      <c r="R79" s="5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  <c r="Q80" s="53"/>
      <c r="R80" s="5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  <c r="Q81" s="53"/>
      <c r="R81" s="5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  <c r="Q82" s="53"/>
      <c r="R82" s="5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  <c r="Q83" s="53"/>
      <c r="R83" s="5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 s="5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 s="5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 s="5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 s="5"/>
    </row>
    <row r="94" spans="1:18" ht="12.75" hidden="1" customHeight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t="12.75" hidden="1" customHeight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t="12.75" hidden="1" customHeight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t="12.75" hidden="1" customHeight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t="12.7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 s="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  <c r="M116" s="5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  <c r="M117" s="5"/>
    </row>
    <row r="118" spans="1:13" ht="12.7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 s="5"/>
    </row>
    <row r="120" spans="1:13" ht="12.75" hidden="1" customHeight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 s="5"/>
    </row>
    <row r="141" spans="1:13" ht="28.5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46800</v>
      </c>
      <c r="J141" s="132">
        <f>SUM(J142+J147+J155)</f>
        <v>35800</v>
      </c>
      <c r="K141" s="110">
        <f>SUM(K142+K147+K155)</f>
        <v>35698.639999999999</v>
      </c>
      <c r="L141" s="109">
        <f>SUM(L142+L147+L155)</f>
        <v>35698.639999999999</v>
      </c>
      <c r="M141" s="5"/>
    </row>
    <row r="142" spans="1:13" ht="12.75" hidden="1" customHeight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 s="5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 s="5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 s="5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 s="5"/>
    </row>
    <row r="155" spans="1:13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46800</v>
      </c>
      <c r="J155" s="132">
        <f t="shared" si="15"/>
        <v>35800</v>
      </c>
      <c r="K155" s="110">
        <f t="shared" si="15"/>
        <v>35698.639999999999</v>
      </c>
      <c r="L155" s="109">
        <f t="shared" si="15"/>
        <v>35698.639999999999</v>
      </c>
    </row>
    <row r="156" spans="1:13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46800</v>
      </c>
      <c r="J156" s="125">
        <f t="shared" si="15"/>
        <v>35800</v>
      </c>
      <c r="K156" s="116">
        <f t="shared" si="15"/>
        <v>35698.639999999999</v>
      </c>
      <c r="L156" s="115">
        <f t="shared" si="15"/>
        <v>35698.639999999999</v>
      </c>
    </row>
    <row r="157" spans="1:13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46800</v>
      </c>
      <c r="J157" s="132">
        <f>SUM(J158:J159)</f>
        <v>35800</v>
      </c>
      <c r="K157" s="110">
        <f>SUM(K158:K159)</f>
        <v>35698.639999999999</v>
      </c>
      <c r="L157" s="109">
        <f>SUM(L158:L159)</f>
        <v>35698.639999999999</v>
      </c>
    </row>
    <row r="158" spans="1:13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46800</v>
      </c>
      <c r="J158" s="127">
        <v>35800</v>
      </c>
      <c r="K158" s="127">
        <v>35698.639999999999</v>
      </c>
      <c r="L158" s="127">
        <v>35698.639999999999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 s="5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 s="5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 s="5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 s="5"/>
    </row>
    <row r="166" spans="1:13" ht="12.75" hidden="1" customHeight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  <c r="M167" s="5"/>
    </row>
    <row r="168" spans="1:13" ht="12.75" hidden="1" customHeight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</row>
    <row r="169" spans="1:13" ht="12.75" hidden="1" customHeight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 s="5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76.5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3000</v>
      </c>
      <c r="J186" s="132">
        <f>SUM(J187+J240+J305)</f>
        <v>3000</v>
      </c>
      <c r="K186" s="110">
        <f>SUM(K187+K240+K305)</f>
        <v>2807.2</v>
      </c>
      <c r="L186" s="109">
        <f>SUM(L187+L240+L305)</f>
        <v>2807.2</v>
      </c>
      <c r="M186" s="5"/>
    </row>
    <row r="187" spans="1:13" ht="34.5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3000</v>
      </c>
      <c r="J187" s="118">
        <f>SUM(J188+J211+J218+J230+J234)</f>
        <v>3000</v>
      </c>
      <c r="K187" s="118">
        <f>SUM(K188+K211+K218+K230+K234)</f>
        <v>2807.2</v>
      </c>
      <c r="L187" s="118">
        <f>SUM(L188+L211+L218+L230+L234)</f>
        <v>2807.2</v>
      </c>
      <c r="M187" s="5"/>
    </row>
    <row r="188" spans="1:13" ht="30.75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3000</v>
      </c>
      <c r="J188" s="132">
        <f>SUM(J189+J192+J197+J203+J208)</f>
        <v>3000</v>
      </c>
      <c r="K188" s="110">
        <f>SUM(K189+K192+K197+K203+K208)</f>
        <v>2807.2</v>
      </c>
      <c r="L188" s="109">
        <f>SUM(L189+L192+L197+L203+L208)</f>
        <v>2807.2</v>
      </c>
      <c r="M188" s="5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7.7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9.2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3000</v>
      </c>
      <c r="J208" s="132">
        <f t="shared" si="19"/>
        <v>3000</v>
      </c>
      <c r="K208" s="110">
        <f t="shared" si="19"/>
        <v>2807.2</v>
      </c>
      <c r="L208" s="109">
        <f t="shared" si="19"/>
        <v>2807.2</v>
      </c>
      <c r="M208" s="5"/>
    </row>
    <row r="209" spans="1:16" ht="26.25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3000</v>
      </c>
      <c r="J209" s="110">
        <f t="shared" si="19"/>
        <v>3000</v>
      </c>
      <c r="K209" s="110">
        <f t="shared" si="19"/>
        <v>2807.2</v>
      </c>
      <c r="L209" s="110">
        <f t="shared" si="19"/>
        <v>2807.2</v>
      </c>
      <c r="M209" s="5"/>
    </row>
    <row r="210" spans="1:16" ht="27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3000</v>
      </c>
      <c r="J210" s="113">
        <v>3000</v>
      </c>
      <c r="K210" s="113">
        <v>2807.2</v>
      </c>
      <c r="L210" s="113">
        <v>2807.2</v>
      </c>
      <c r="M210" s="5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5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1">I220</f>
        <v>0</v>
      </c>
      <c r="J219" s="119">
        <f t="shared" si="21"/>
        <v>0</v>
      </c>
      <c r="K219" s="120">
        <f t="shared" si="21"/>
        <v>0</v>
      </c>
      <c r="L219" s="118">
        <f t="shared" si="21"/>
        <v>0</v>
      </c>
      <c r="M219" s="5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1"/>
        <v>0</v>
      </c>
      <c r="J220" s="132">
        <f t="shared" si="21"/>
        <v>0</v>
      </c>
      <c r="K220" s="110">
        <f t="shared" si="21"/>
        <v>0</v>
      </c>
      <c r="L220" s="109">
        <f t="shared" si="21"/>
        <v>0</v>
      </c>
      <c r="M220" s="5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5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5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L223" si="22">SUM(I224:I229)</f>
        <v>0</v>
      </c>
      <c r="J223" s="109">
        <f t="shared" si="22"/>
        <v>0</v>
      </c>
      <c r="K223" s="109">
        <f t="shared" si="22"/>
        <v>0</v>
      </c>
      <c r="L223" s="109">
        <f t="shared" si="22"/>
        <v>0</v>
      </c>
      <c r="M223" s="92">
        <f t="shared" ref="M223:P223" si="23">SUM(M224:M229)</f>
        <v>0</v>
      </c>
      <c r="N223" s="92">
        <f t="shared" si="23"/>
        <v>0</v>
      </c>
      <c r="O223" s="92">
        <f t="shared" si="23"/>
        <v>0</v>
      </c>
      <c r="P223" s="92">
        <f t="shared" si="23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 s="5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 s="5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 s="5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 s="5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 s="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 s="5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 s="5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 s="5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 s="5"/>
    </row>
    <row r="263" spans="1:13" ht="12.75" hidden="1" customHeight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 s="5"/>
    </row>
    <row r="265" spans="1:13" ht="12.75" hidden="1" customHeight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t="12.75" hidden="1" customHeight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t="12.75" hidden="1" customHeight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 s="5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 s="5"/>
    </row>
    <row r="270" spans="1:13" ht="12.7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 s="5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 s="5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 s="5"/>
    </row>
    <row r="274" spans="1:13" ht="12.75" hidden="1" customHeight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t="12.75" hidden="1" customHeight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t="12.75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 s="5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 s="5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 s="5"/>
    </row>
    <row r="292" spans="1:13" ht="12.7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 s="5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 s="5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 s="5"/>
    </row>
    <row r="316" spans="1:13" ht="12.75" hidden="1" customHeight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 s="5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 s="5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 s="5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 s="5"/>
    </row>
    <row r="324" spans="1:13" ht="12.75" hidden="1" customHeight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 s="5"/>
    </row>
    <row r="326" spans="1:13" ht="12.75" hidden="1" customHeight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 s="5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 s="5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 s="5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 s="5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 s="5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 s="5"/>
    </row>
    <row r="340" spans="1:16" ht="12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L340" si="32">SUM(I341:I341)</f>
        <v>0</v>
      </c>
      <c r="J340" s="109">
        <f t="shared" si="32"/>
        <v>0</v>
      </c>
      <c r="K340" s="109">
        <f t="shared" si="32"/>
        <v>0</v>
      </c>
      <c r="L340" s="109">
        <f t="shared" si="32"/>
        <v>0</v>
      </c>
      <c r="M340" s="96">
        <f t="shared" ref="M340:P340" si="33">SUM(M341:M341)</f>
        <v>0</v>
      </c>
      <c r="N340" s="96">
        <f t="shared" si="33"/>
        <v>0</v>
      </c>
      <c r="O340" s="96">
        <f t="shared" si="33"/>
        <v>0</v>
      </c>
      <c r="P340" s="96">
        <f t="shared" si="33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 s="5"/>
    </row>
    <row r="342" spans="1:16" ht="12.75" hidden="1" customHeight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t="12.75" hidden="1" customHeight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t="12.75" hidden="1" customHeight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t="12.75" hidden="1" customHeight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t="12.75" hidden="1" customHeight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t="12.75" hidden="1" customHeight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t="12.75" hidden="1" customHeight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t="12.75" hidden="1" customHeight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12.75" hidden="1" customHeight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12.75" hidden="1" customHeight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 s="5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 s="5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 s="5"/>
    </row>
    <row r="356" spans="1:13" ht="12.75" hidden="1" customHeight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t="12.75" hidden="1" customHeight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 s="5"/>
    </row>
    <row r="359" spans="1:13" ht="12.75" hidden="1" customHeight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t="12.75" hidden="1" customHeight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4">I361</f>
        <v>0</v>
      </c>
      <c r="J360" s="132">
        <f t="shared" si="34"/>
        <v>0</v>
      </c>
      <c r="K360" s="110">
        <f t="shared" si="34"/>
        <v>0</v>
      </c>
      <c r="L360" s="110">
        <f t="shared" si="34"/>
        <v>0</v>
      </c>
    </row>
    <row r="361" spans="1:13" ht="12.75" hidden="1" customHeight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4"/>
        <v>0</v>
      </c>
      <c r="J361" s="119">
        <f t="shared" si="34"/>
        <v>0</v>
      </c>
      <c r="K361" s="120">
        <f t="shared" si="34"/>
        <v>0</v>
      </c>
      <c r="L361" s="120">
        <f t="shared" si="34"/>
        <v>0</v>
      </c>
    </row>
    <row r="362" spans="1:13" ht="12.75" hidden="1" customHeight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5">I364</f>
        <v>0</v>
      </c>
      <c r="J363" s="132">
        <f t="shared" si="35"/>
        <v>0</v>
      </c>
      <c r="K363" s="110">
        <f t="shared" si="35"/>
        <v>0</v>
      </c>
      <c r="L363" s="110">
        <f t="shared" si="35"/>
        <v>0</v>
      </c>
      <c r="M363" s="5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5"/>
        <v>0</v>
      </c>
      <c r="J364" s="132">
        <f t="shared" si="35"/>
        <v>0</v>
      </c>
      <c r="K364" s="110">
        <f t="shared" si="35"/>
        <v>0</v>
      </c>
      <c r="L364" s="110">
        <f t="shared" si="35"/>
        <v>0</v>
      </c>
      <c r="M364" s="5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 s="5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 s="5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 s="5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 s="5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1570810</v>
      </c>
      <c r="J370" s="139">
        <f>SUM(J35+J186)</f>
        <v>1188910</v>
      </c>
      <c r="K370" s="139">
        <f>SUM(K35+K186)</f>
        <v>1074524.5</v>
      </c>
      <c r="L370" s="139">
        <f>SUM(L35+L186)</f>
        <v>1074524.5</v>
      </c>
      <c r="M370" s="5"/>
    </row>
    <row r="371" spans="1:13" ht="18.75" customHeight="1">
      <c r="F371" s="277"/>
      <c r="G371" s="46"/>
      <c r="H371" s="45"/>
      <c r="I371" s="103"/>
      <c r="J371" s="248"/>
      <c r="K371" s="248"/>
      <c r="L371" s="248"/>
    </row>
    <row r="372" spans="1:13" ht="15" customHeight="1">
      <c r="A372" s="371" t="s">
        <v>405</v>
      </c>
      <c r="B372" s="371"/>
      <c r="C372" s="371"/>
      <c r="D372" s="371"/>
      <c r="E372" s="371"/>
      <c r="F372" s="371"/>
      <c r="G372" s="371"/>
      <c r="H372" s="327"/>
      <c r="I372" s="104"/>
      <c r="J372" s="270"/>
      <c r="K372" s="372" t="s">
        <v>404</v>
      </c>
      <c r="L372" s="372"/>
    </row>
    <row r="373" spans="1:13" ht="18.75" customHeight="1">
      <c r="A373" s="105"/>
      <c r="B373" s="105"/>
      <c r="C373" s="105"/>
      <c r="D373" s="379" t="s">
        <v>227</v>
      </c>
      <c r="E373" s="379"/>
      <c r="F373" s="379"/>
      <c r="G373" s="379"/>
      <c r="H373" s="5"/>
      <c r="I373" s="246" t="s">
        <v>228</v>
      </c>
      <c r="K373" s="353" t="s">
        <v>229</v>
      </c>
      <c r="L373" s="353"/>
    </row>
    <row r="374" spans="1:13" ht="12.75" customHeight="1">
      <c r="I374" s="106"/>
      <c r="K374" s="106"/>
      <c r="L374" s="106"/>
    </row>
    <row r="375" spans="1:13" ht="15.75" customHeight="1">
      <c r="A375" s="380" t="s">
        <v>230</v>
      </c>
      <c r="B375" s="380"/>
      <c r="C375" s="380"/>
      <c r="D375" s="380"/>
      <c r="E375" s="380"/>
      <c r="F375" s="380"/>
      <c r="G375" s="380"/>
      <c r="I375" s="106"/>
      <c r="J375" s="378" t="s">
        <v>231</v>
      </c>
      <c r="K375" s="378"/>
      <c r="L375" s="378"/>
    </row>
    <row r="376" spans="1:13" ht="33.75" customHeight="1">
      <c r="D376" s="351" t="s">
        <v>232</v>
      </c>
      <c r="E376" s="352"/>
      <c r="F376" s="352"/>
      <c r="G376" s="352"/>
      <c r="H376" s="107"/>
      <c r="I376" s="108" t="s">
        <v>228</v>
      </c>
      <c r="K376" s="353" t="s">
        <v>229</v>
      </c>
      <c r="L376" s="353"/>
    </row>
    <row r="377" spans="1:13" ht="14.25" customHeight="1">
      <c r="A377" s="276" t="s">
        <v>279</v>
      </c>
      <c r="B377" s="276"/>
      <c r="C377" s="276"/>
      <c r="D377" s="276"/>
      <c r="E377" s="276"/>
    </row>
    <row r="378" spans="1:13" ht="8.25" customHeight="1">
      <c r="H378" s="24" t="s">
        <v>391</v>
      </c>
    </row>
  </sheetData>
  <mergeCells count="32">
    <mergeCell ref="A375:G375"/>
    <mergeCell ref="J375:L375"/>
    <mergeCell ref="D376:G376"/>
    <mergeCell ref="K376:L376"/>
    <mergeCell ref="L32:L33"/>
    <mergeCell ref="A34:F34"/>
    <mergeCell ref="A372:G372"/>
    <mergeCell ref="D373:G373"/>
    <mergeCell ref="K373:L373"/>
    <mergeCell ref="K32:K33"/>
    <mergeCell ref="K372:L372"/>
    <mergeCell ref="A27:I27"/>
    <mergeCell ref="A28:I28"/>
    <mergeCell ref="G30:H30"/>
    <mergeCell ref="A32:F33"/>
    <mergeCell ref="G32:G33"/>
    <mergeCell ref="H32:H33"/>
    <mergeCell ref="I32:J32"/>
    <mergeCell ref="B17:L17"/>
    <mergeCell ref="G19:K19"/>
    <mergeCell ref="G20:K20"/>
    <mergeCell ref="E22:K22"/>
    <mergeCell ref="A23:L23"/>
    <mergeCell ref="G16:K16"/>
    <mergeCell ref="I1:L1"/>
    <mergeCell ref="I2:L2"/>
    <mergeCell ref="A10:L10"/>
    <mergeCell ref="G15:K15"/>
    <mergeCell ref="A8:L8"/>
    <mergeCell ref="A11:L11"/>
    <mergeCell ref="G13:K13"/>
    <mergeCell ref="A14:L14"/>
  </mergeCells>
  <pageMargins left="3.937007874015748E-2" right="3.937007874015748E-2" top="0.55118110236220474" bottom="0.55118110236220474" header="0" footer="0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2F98-E603-46FC-BF1D-682B871900F9}">
  <sheetPr>
    <pageSetUpPr fitToPage="1"/>
  </sheetPr>
  <dimension ref="A1:R378"/>
  <sheetViews>
    <sheetView topLeftCell="A52" workbookViewId="0">
      <selection activeCell="P381" sqref="P381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244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44" t="s">
        <v>0</v>
      </c>
      <c r="J1" s="344"/>
      <c r="K1" s="344"/>
      <c r="L1" s="344"/>
      <c r="M1" s="3"/>
      <c r="N1" s="245"/>
      <c r="O1" s="245"/>
      <c r="P1" s="245"/>
      <c r="Q1" s="245"/>
    </row>
    <row r="2" spans="1:17" ht="22.5" customHeight="1">
      <c r="H2" s="4"/>
      <c r="I2" s="345" t="s">
        <v>1</v>
      </c>
      <c r="J2" s="345"/>
      <c r="K2" s="345"/>
      <c r="L2" s="345"/>
      <c r="M2" s="3"/>
      <c r="N2" s="245"/>
      <c r="O2" s="245"/>
      <c r="P2" s="245"/>
      <c r="Q2" s="6"/>
    </row>
    <row r="3" spans="1:17" ht="13.5" customHeight="1">
      <c r="H3" s="20"/>
      <c r="I3" s="245" t="s">
        <v>2</v>
      </c>
      <c r="J3" s="245"/>
      <c r="K3" s="2"/>
      <c r="L3" s="2"/>
      <c r="M3" s="3"/>
      <c r="N3" s="245"/>
      <c r="O3" s="245"/>
      <c r="P3" s="245"/>
      <c r="Q3" s="7"/>
    </row>
    <row r="4" spans="1:17" ht="6" customHeight="1">
      <c r="G4" s="8" t="s">
        <v>3</v>
      </c>
      <c r="H4" s="4"/>
      <c r="I4" s="5"/>
      <c r="J4" s="2"/>
      <c r="K4" s="2"/>
      <c r="L4" s="2"/>
      <c r="M4" s="3"/>
      <c r="N4" s="9"/>
      <c r="O4" s="9"/>
      <c r="P4" s="245"/>
      <c r="Q4" s="7"/>
    </row>
    <row r="5" spans="1:17" ht="5.25" customHeight="1">
      <c r="H5" s="10"/>
      <c r="I5" s="5"/>
      <c r="J5" s="2"/>
      <c r="K5" s="2"/>
      <c r="L5" s="2"/>
      <c r="M5" s="3"/>
      <c r="N5" s="245"/>
      <c r="O5" s="245"/>
      <c r="P5" s="245"/>
      <c r="Q5" s="7"/>
    </row>
    <row r="6" spans="1:17" ht="3.75" customHeight="1">
      <c r="H6" s="10"/>
      <c r="I6" s="5"/>
      <c r="J6" s="11"/>
      <c r="K6" s="2"/>
      <c r="L6" s="2"/>
      <c r="M6" s="3"/>
      <c r="N6" s="245"/>
      <c r="O6" s="245"/>
      <c r="P6" s="245"/>
    </row>
    <row r="7" spans="1:17" ht="6.75" customHeight="1">
      <c r="H7" s="10"/>
      <c r="I7" s="5"/>
      <c r="K7" s="245"/>
      <c r="L7" s="245"/>
      <c r="M7" s="3"/>
      <c r="N7" s="245"/>
      <c r="O7" s="245"/>
      <c r="P7" s="245"/>
      <c r="Q7" s="13"/>
    </row>
    <row r="8" spans="1:17" ht="18" customHeight="1">
      <c r="A8" s="346" t="s">
        <v>395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12"/>
      <c r="N8" s="12"/>
      <c r="O8" s="12"/>
      <c r="P8" s="12"/>
      <c r="Q8" s="12"/>
    </row>
    <row r="9" spans="1:17" ht="12" customHeight="1">
      <c r="F9" s="277"/>
      <c r="G9" s="12"/>
      <c r="H9" s="13"/>
      <c r="I9" s="13"/>
      <c r="J9" s="14"/>
      <c r="K9" s="14"/>
      <c r="L9" s="15"/>
      <c r="M9" s="3"/>
    </row>
    <row r="10" spans="1:17" ht="18" customHeight="1">
      <c r="A10" s="347" t="s">
        <v>4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"/>
    </row>
    <row r="11" spans="1:17" ht="18.75" customHeight="1">
      <c r="A11" s="348" t="s">
        <v>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"/>
    </row>
    <row r="12" spans="1:17" ht="7.5" customHeight="1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3"/>
    </row>
    <row r="13" spans="1:17" ht="14.25" customHeight="1">
      <c r="A13" s="281"/>
      <c r="B13" s="282"/>
      <c r="C13" s="282"/>
      <c r="D13" s="282"/>
      <c r="E13" s="282"/>
      <c r="F13" s="282"/>
      <c r="G13" s="341" t="s">
        <v>6</v>
      </c>
      <c r="H13" s="341"/>
      <c r="I13" s="341"/>
      <c r="J13" s="341"/>
      <c r="K13" s="341"/>
      <c r="L13" s="282"/>
      <c r="M13" s="3"/>
    </row>
    <row r="14" spans="1:17" ht="16.5" customHeight="1">
      <c r="A14" s="342" t="s">
        <v>396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"/>
      <c r="P14" s="24" t="s">
        <v>7</v>
      </c>
    </row>
    <row r="15" spans="1:17" ht="15.75" customHeight="1">
      <c r="F15" s="277"/>
      <c r="G15" s="340" t="s">
        <v>397</v>
      </c>
      <c r="H15" s="340"/>
      <c r="I15" s="340"/>
      <c r="J15" s="340"/>
      <c r="K15" s="340"/>
      <c r="M15" s="3"/>
    </row>
    <row r="16" spans="1:17" ht="12" customHeight="1">
      <c r="F16" s="277"/>
      <c r="G16" s="343" t="s">
        <v>8</v>
      </c>
      <c r="H16" s="343"/>
      <c r="I16" s="343"/>
      <c r="J16" s="343"/>
      <c r="K16" s="343"/>
    </row>
    <row r="17" spans="1:13" ht="12" customHeight="1">
      <c r="B17" s="342" t="s">
        <v>9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>
      <c r="F18" s="277"/>
    </row>
    <row r="19" spans="1:13" ht="12.75" customHeight="1">
      <c r="F19" s="277"/>
      <c r="G19" s="340" t="s">
        <v>398</v>
      </c>
      <c r="H19" s="340"/>
      <c r="I19" s="340"/>
      <c r="J19" s="340"/>
      <c r="K19" s="340"/>
    </row>
    <row r="20" spans="1:13" ht="11.25" customHeight="1">
      <c r="F20" s="277"/>
      <c r="G20" s="374" t="s">
        <v>10</v>
      </c>
      <c r="H20" s="374"/>
      <c r="I20" s="374"/>
      <c r="J20" s="374"/>
      <c r="K20" s="374"/>
    </row>
    <row r="21" spans="1:13" ht="11.25" customHeight="1">
      <c r="F21" s="277"/>
      <c r="G21" s="279"/>
      <c r="H21" s="279"/>
      <c r="I21" s="279"/>
      <c r="J21" s="279"/>
      <c r="K21" s="279"/>
    </row>
    <row r="22" spans="1:13">
      <c r="B22" s="5"/>
      <c r="C22" s="5"/>
      <c r="D22" s="5"/>
      <c r="E22" s="375" t="s">
        <v>11</v>
      </c>
      <c r="F22" s="375"/>
      <c r="G22" s="375"/>
      <c r="H22" s="375"/>
      <c r="I22" s="375"/>
      <c r="J22" s="375"/>
      <c r="K22" s="375"/>
      <c r="L22" s="5"/>
    </row>
    <row r="23" spans="1:13" ht="12" customHeight="1">
      <c r="A23" s="376" t="s">
        <v>12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16"/>
    </row>
    <row r="24" spans="1:13" ht="12" customHeight="1">
      <c r="F24" s="24"/>
      <c r="J24" s="17"/>
      <c r="K24" s="15"/>
      <c r="L24" s="18" t="s">
        <v>13</v>
      </c>
      <c r="M24" s="16"/>
    </row>
    <row r="25" spans="1:13" ht="11.25" customHeight="1">
      <c r="F25" s="24"/>
      <c r="J25" s="19" t="s">
        <v>14</v>
      </c>
      <c r="K25" s="20"/>
      <c r="L25" s="23"/>
      <c r="M25" s="16"/>
    </row>
    <row r="26" spans="1:13" ht="12" customHeight="1">
      <c r="E26" s="279"/>
      <c r="F26" s="283"/>
      <c r="I26" s="21"/>
      <c r="J26" s="21"/>
      <c r="K26" s="22" t="s">
        <v>15</v>
      </c>
      <c r="L26" s="23"/>
      <c r="M26" s="16"/>
    </row>
    <row r="27" spans="1:13" ht="12.75" customHeight="1">
      <c r="A27" s="377" t="s">
        <v>16</v>
      </c>
      <c r="B27" s="377"/>
      <c r="C27" s="377"/>
      <c r="D27" s="377"/>
      <c r="E27" s="377"/>
      <c r="F27" s="377"/>
      <c r="G27" s="377"/>
      <c r="H27" s="377"/>
      <c r="I27" s="377"/>
      <c r="K27" s="22" t="s">
        <v>17</v>
      </c>
      <c r="L27" s="25" t="s">
        <v>18</v>
      </c>
      <c r="M27" s="16"/>
    </row>
    <row r="28" spans="1:13" ht="29.1" customHeight="1">
      <c r="A28" s="377" t="s">
        <v>19</v>
      </c>
      <c r="B28" s="377"/>
      <c r="C28" s="377"/>
      <c r="D28" s="377"/>
      <c r="E28" s="377"/>
      <c r="F28" s="377"/>
      <c r="G28" s="377"/>
      <c r="H28" s="377"/>
      <c r="I28" s="377"/>
      <c r="J28" s="278" t="s">
        <v>20</v>
      </c>
      <c r="K28" s="26" t="s">
        <v>21</v>
      </c>
      <c r="L28" s="23"/>
      <c r="M28" s="16"/>
    </row>
    <row r="29" spans="1:13" ht="12.75" customHeight="1">
      <c r="F29" s="24"/>
      <c r="G29" s="27" t="s">
        <v>22</v>
      </c>
      <c r="H29" s="97" t="s">
        <v>235</v>
      </c>
      <c r="I29" s="98"/>
      <c r="J29" s="28"/>
      <c r="K29" s="23"/>
      <c r="L29" s="23"/>
      <c r="M29" s="16"/>
    </row>
    <row r="30" spans="1:13" ht="13.5" customHeight="1">
      <c r="F30" s="24"/>
      <c r="G30" s="373" t="s">
        <v>24</v>
      </c>
      <c r="H30" s="373"/>
      <c r="I30" s="140" t="s">
        <v>25</v>
      </c>
      <c r="J30" s="141" t="s">
        <v>26</v>
      </c>
      <c r="K30" s="142" t="s">
        <v>27</v>
      </c>
      <c r="L30" s="142" t="s">
        <v>27</v>
      </c>
      <c r="M30" s="16"/>
    </row>
    <row r="31" spans="1:13" ht="14.25" customHeight="1">
      <c r="A31" s="29" t="s">
        <v>236</v>
      </c>
      <c r="B31" s="29"/>
      <c r="C31" s="29"/>
      <c r="D31" s="29"/>
      <c r="E31" s="29"/>
      <c r="F31" s="30"/>
      <c r="G31" s="243"/>
      <c r="I31" s="243"/>
      <c r="J31" s="243"/>
      <c r="K31" s="31"/>
      <c r="L31" s="32" t="s">
        <v>29</v>
      </c>
      <c r="M31" s="33"/>
    </row>
    <row r="32" spans="1:13" ht="24" customHeight="1">
      <c r="A32" s="354" t="s">
        <v>30</v>
      </c>
      <c r="B32" s="355"/>
      <c r="C32" s="355"/>
      <c r="D32" s="355"/>
      <c r="E32" s="355"/>
      <c r="F32" s="355"/>
      <c r="G32" s="358" t="s">
        <v>31</v>
      </c>
      <c r="H32" s="360" t="s">
        <v>32</v>
      </c>
      <c r="I32" s="362" t="s">
        <v>33</v>
      </c>
      <c r="J32" s="363"/>
      <c r="K32" s="364" t="s">
        <v>34</v>
      </c>
      <c r="L32" s="366" t="s">
        <v>35</v>
      </c>
      <c r="M32" s="33"/>
    </row>
    <row r="33" spans="1:18" ht="46.5" customHeight="1">
      <c r="A33" s="356"/>
      <c r="B33" s="357"/>
      <c r="C33" s="357"/>
      <c r="D33" s="357"/>
      <c r="E33" s="357"/>
      <c r="F33" s="357"/>
      <c r="G33" s="359"/>
      <c r="H33" s="361"/>
      <c r="I33" s="34" t="s">
        <v>36</v>
      </c>
      <c r="J33" s="35" t="s">
        <v>37</v>
      </c>
      <c r="K33" s="365"/>
      <c r="L33" s="367"/>
    </row>
    <row r="34" spans="1:18" ht="11.25" customHeight="1">
      <c r="A34" s="368" t="s">
        <v>21</v>
      </c>
      <c r="B34" s="369"/>
      <c r="C34" s="369"/>
      <c r="D34" s="369"/>
      <c r="E34" s="369"/>
      <c r="F34" s="370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1553700</v>
      </c>
      <c r="J35" s="109">
        <f>SUM(J36+J47+J67+J88+J95+J115+J141+J160+J170)</f>
        <v>1171800</v>
      </c>
      <c r="K35" s="110">
        <f>SUM(K36+K47+K67+K88+K95+K115+K141+K160+K170)</f>
        <v>1058983</v>
      </c>
      <c r="L35" s="109">
        <f>SUM(L36+L47+L67+L88+L95+L115+L141+L160+L170)</f>
        <v>1058983</v>
      </c>
    </row>
    <row r="36" spans="1:18" ht="16.5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1462900</v>
      </c>
      <c r="J36" s="109">
        <f>SUM(J37+J43)</f>
        <v>1096700</v>
      </c>
      <c r="K36" s="122">
        <f>SUM(K37+K43)</f>
        <v>989949.86</v>
      </c>
      <c r="L36" s="114">
        <f>SUM(L37+L43)</f>
        <v>989949.86</v>
      </c>
      <c r="M36" s="5"/>
    </row>
    <row r="37" spans="1:18" ht="14.25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1438400</v>
      </c>
      <c r="J37" s="109">
        <f>SUM(J38)</f>
        <v>1078400</v>
      </c>
      <c r="K37" s="110">
        <f>SUM(K38)</f>
        <v>974836.37</v>
      </c>
      <c r="L37" s="109">
        <f>SUM(L38)</f>
        <v>974836.37</v>
      </c>
      <c r="M37" s="5"/>
      <c r="Q37" s="5"/>
    </row>
    <row r="38" spans="1:18" ht="13.5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1438400</v>
      </c>
      <c r="J38" s="109">
        <f t="shared" ref="J38:L39" si="0">SUM(J39)</f>
        <v>1078400</v>
      </c>
      <c r="K38" s="109">
        <f t="shared" si="0"/>
        <v>974836.37</v>
      </c>
      <c r="L38" s="109">
        <f t="shared" si="0"/>
        <v>974836.37</v>
      </c>
      <c r="M38" s="5"/>
      <c r="Q38" s="53"/>
    </row>
    <row r="39" spans="1:18" ht="14.25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1438400</v>
      </c>
      <c r="J39" s="110">
        <f t="shared" si="0"/>
        <v>1078400</v>
      </c>
      <c r="K39" s="110">
        <f t="shared" si="0"/>
        <v>974836.37</v>
      </c>
      <c r="L39" s="110">
        <f t="shared" si="0"/>
        <v>974836.37</v>
      </c>
      <c r="M39" s="5"/>
      <c r="Q39" s="53"/>
    </row>
    <row r="40" spans="1:18" ht="14.25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1438400</v>
      </c>
      <c r="J40" s="112">
        <v>1078400</v>
      </c>
      <c r="K40" s="112">
        <v>974836.37</v>
      </c>
      <c r="L40" s="112">
        <v>974836.37</v>
      </c>
      <c r="M40" s="5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 s="5"/>
      <c r="Q42" s="53"/>
    </row>
    <row r="43" spans="1:18" ht="13.5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24500</v>
      </c>
      <c r="J43" s="109">
        <f t="shared" si="1"/>
        <v>18300</v>
      </c>
      <c r="K43" s="110">
        <f t="shared" si="1"/>
        <v>15113.49</v>
      </c>
      <c r="L43" s="109">
        <f t="shared" si="1"/>
        <v>15113.49</v>
      </c>
      <c r="M43" s="5"/>
      <c r="Q43" s="53"/>
    </row>
    <row r="44" spans="1:18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24500</v>
      </c>
      <c r="J44" s="109">
        <f t="shared" si="1"/>
        <v>18300</v>
      </c>
      <c r="K44" s="109">
        <f t="shared" si="1"/>
        <v>15113.49</v>
      </c>
      <c r="L44" s="109">
        <f t="shared" si="1"/>
        <v>15113.49</v>
      </c>
      <c r="Q44" s="5"/>
    </row>
    <row r="45" spans="1:18" ht="13.5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24500</v>
      </c>
      <c r="J45" s="109">
        <f t="shared" si="1"/>
        <v>18300</v>
      </c>
      <c r="K45" s="109">
        <f t="shared" si="1"/>
        <v>15113.49</v>
      </c>
      <c r="L45" s="109">
        <f t="shared" si="1"/>
        <v>15113.49</v>
      </c>
      <c r="M45" s="5"/>
      <c r="Q45" s="53"/>
    </row>
    <row r="46" spans="1:18" ht="14.25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24500</v>
      </c>
      <c r="J46" s="112">
        <v>18300</v>
      </c>
      <c r="K46" s="112">
        <v>15113.49</v>
      </c>
      <c r="L46" s="112">
        <v>15113.49</v>
      </c>
      <c r="M46" s="5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44000</v>
      </c>
      <c r="J47" s="120">
        <f t="shared" si="2"/>
        <v>39300</v>
      </c>
      <c r="K47" s="118">
        <f t="shared" si="2"/>
        <v>33334.5</v>
      </c>
      <c r="L47" s="118">
        <f t="shared" si="2"/>
        <v>33334.5</v>
      </c>
      <c r="M47" s="5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44000</v>
      </c>
      <c r="J48" s="110">
        <f t="shared" si="2"/>
        <v>39300</v>
      </c>
      <c r="K48" s="109">
        <f t="shared" si="2"/>
        <v>33334.5</v>
      </c>
      <c r="L48" s="110">
        <f t="shared" si="2"/>
        <v>33334.5</v>
      </c>
      <c r="M48" s="5"/>
      <c r="Q48" s="5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44000</v>
      </c>
      <c r="J49" s="110">
        <f t="shared" si="2"/>
        <v>39300</v>
      </c>
      <c r="K49" s="114">
        <f t="shared" si="2"/>
        <v>33334.5</v>
      </c>
      <c r="L49" s="114">
        <f t="shared" si="2"/>
        <v>33334.5</v>
      </c>
      <c r="M49" s="5"/>
      <c r="Q49" s="53"/>
      <c r="R49" s="5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44000</v>
      </c>
      <c r="J50" s="115">
        <f>SUM(J51:J66)</f>
        <v>39300</v>
      </c>
      <c r="K50" s="116">
        <f>SUM(K51:K66)</f>
        <v>33334.5</v>
      </c>
      <c r="L50" s="116">
        <f>SUM(L51:L66)</f>
        <v>33334.5</v>
      </c>
      <c r="M50" s="5"/>
      <c r="Q50" s="53"/>
      <c r="R50" s="5"/>
    </row>
    <row r="51" spans="1:18" ht="15.7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26.25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400</v>
      </c>
      <c r="J52" s="112">
        <v>100</v>
      </c>
      <c r="K52" s="112">
        <v>86.2</v>
      </c>
      <c r="L52" s="112">
        <v>86.2</v>
      </c>
      <c r="M52" s="5"/>
      <c r="Q52" s="53"/>
      <c r="R52" s="5"/>
    </row>
    <row r="53" spans="1:18" ht="26.25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1800</v>
      </c>
      <c r="J53" s="112">
        <v>1300</v>
      </c>
      <c r="K53" s="112">
        <v>1300</v>
      </c>
      <c r="L53" s="112">
        <v>1300</v>
      </c>
      <c r="M53" s="5"/>
      <c r="Q53" s="53"/>
      <c r="R53" s="5"/>
    </row>
    <row r="54" spans="1:18" ht="27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26.25" hidden="1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0</v>
      </c>
      <c r="J55" s="112">
        <v>0</v>
      </c>
      <c r="K55" s="112">
        <v>0</v>
      </c>
      <c r="L55" s="112">
        <v>0</v>
      </c>
      <c r="M55" s="5"/>
      <c r="Q55" s="53"/>
      <c r="R55" s="5"/>
    </row>
    <row r="56" spans="1:18" ht="12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1500</v>
      </c>
      <c r="J56" s="112">
        <v>1100</v>
      </c>
      <c r="K56" s="112">
        <v>991.79</v>
      </c>
      <c r="L56" s="112">
        <v>991.79</v>
      </c>
      <c r="M56" s="5"/>
      <c r="Q56" s="53"/>
      <c r="R56" s="5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25.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 s="5"/>
      <c r="Q58" s="53"/>
      <c r="R58" s="5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950</v>
      </c>
      <c r="J59" s="112">
        <v>950</v>
      </c>
      <c r="K59" s="112">
        <v>803.12</v>
      </c>
      <c r="L59" s="112">
        <v>803.12</v>
      </c>
      <c r="M59" s="5"/>
      <c r="Q59" s="53"/>
      <c r="R59" s="5"/>
    </row>
    <row r="60" spans="1:18" ht="15.75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4150</v>
      </c>
      <c r="J60" s="112">
        <v>3050</v>
      </c>
      <c r="K60" s="112">
        <v>1502.66</v>
      </c>
      <c r="L60" s="112">
        <v>1502.66</v>
      </c>
      <c r="M60" s="5"/>
      <c r="Q60" s="53"/>
      <c r="R60" s="5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14.25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24900</v>
      </c>
      <c r="J62" s="112">
        <v>24900</v>
      </c>
      <c r="K62" s="112">
        <v>21723.27</v>
      </c>
      <c r="L62" s="112">
        <v>21723.27</v>
      </c>
      <c r="M62" s="5"/>
      <c r="Q62" s="53"/>
      <c r="R62" s="5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2100</v>
      </c>
      <c r="J63" s="112">
        <v>1600</v>
      </c>
      <c r="K63" s="112">
        <v>1216.1099999999999</v>
      </c>
      <c r="L63" s="112">
        <v>1216.1099999999999</v>
      </c>
      <c r="M63" s="5"/>
      <c r="Q63" s="53"/>
      <c r="R63" s="5"/>
    </row>
    <row r="64" spans="1:18" ht="12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500</v>
      </c>
      <c r="J64" s="112">
        <v>400</v>
      </c>
      <c r="K64" s="112">
        <v>31.17</v>
      </c>
      <c r="L64" s="112">
        <v>31.17</v>
      </c>
      <c r="M64" s="5"/>
      <c r="Q64" s="53"/>
      <c r="R64" s="5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  <c r="Q65" s="53"/>
      <c r="R65" s="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7700</v>
      </c>
      <c r="J66" s="112">
        <v>5900</v>
      </c>
      <c r="K66" s="112">
        <v>5680.18</v>
      </c>
      <c r="L66" s="112">
        <v>5680.18</v>
      </c>
      <c r="M66" s="5"/>
      <c r="Q66" s="53"/>
      <c r="R66" s="5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 s="5"/>
      <c r="Q69" s="53"/>
      <c r="R69" s="5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 s="5"/>
      <c r="Q70" s="53"/>
      <c r="R70" s="5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 s="5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 s="5"/>
      <c r="Q74" s="53"/>
      <c r="R74" s="5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 s="5"/>
      <c r="Q75" s="53"/>
      <c r="R75" s="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 s="5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  <c r="Q79" s="53"/>
      <c r="R79" s="5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  <c r="Q80" s="53"/>
      <c r="R80" s="5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  <c r="Q81" s="53"/>
      <c r="R81" s="5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  <c r="Q82" s="53"/>
      <c r="R82" s="5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  <c r="Q83" s="53"/>
      <c r="R83" s="5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 s="5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 s="5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 s="5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 s="5"/>
    </row>
    <row r="94" spans="1:18" ht="12.75" hidden="1" customHeight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t="12.75" hidden="1" customHeight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t="12.75" hidden="1" customHeight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t="12.75" hidden="1" customHeight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t="12.7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 s="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  <c r="M116" s="5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  <c r="M117" s="5"/>
    </row>
    <row r="118" spans="1:13" ht="12.7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 s="5"/>
    </row>
    <row r="120" spans="1:13" ht="12.75" hidden="1" customHeight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 s="5"/>
    </row>
    <row r="141" spans="1:13" ht="28.5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46800</v>
      </c>
      <c r="J141" s="132">
        <f>SUM(J142+J147+J155)</f>
        <v>35800</v>
      </c>
      <c r="K141" s="110">
        <f>SUM(K142+K147+K155)</f>
        <v>35698.639999999999</v>
      </c>
      <c r="L141" s="109">
        <f>SUM(L142+L147+L155)</f>
        <v>35698.639999999999</v>
      </c>
      <c r="M141" s="5"/>
    </row>
    <row r="142" spans="1:13" ht="12.75" hidden="1" customHeight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 s="5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 s="5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 s="5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 s="5"/>
    </row>
    <row r="155" spans="1:13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46800</v>
      </c>
      <c r="J155" s="132">
        <f t="shared" si="15"/>
        <v>35800</v>
      </c>
      <c r="K155" s="110">
        <f t="shared" si="15"/>
        <v>35698.639999999999</v>
      </c>
      <c r="L155" s="109">
        <f t="shared" si="15"/>
        <v>35698.639999999999</v>
      </c>
    </row>
    <row r="156" spans="1:13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46800</v>
      </c>
      <c r="J156" s="125">
        <f t="shared" si="15"/>
        <v>35800</v>
      </c>
      <c r="K156" s="116">
        <f t="shared" si="15"/>
        <v>35698.639999999999</v>
      </c>
      <c r="L156" s="115">
        <f t="shared" si="15"/>
        <v>35698.639999999999</v>
      </c>
    </row>
    <row r="157" spans="1:13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46800</v>
      </c>
      <c r="J157" s="132">
        <f>SUM(J158:J159)</f>
        <v>35800</v>
      </c>
      <c r="K157" s="110">
        <f>SUM(K158:K159)</f>
        <v>35698.639999999999</v>
      </c>
      <c r="L157" s="109">
        <f>SUM(L158:L159)</f>
        <v>35698.639999999999</v>
      </c>
    </row>
    <row r="158" spans="1:13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46800</v>
      </c>
      <c r="J158" s="127">
        <v>35800</v>
      </c>
      <c r="K158" s="127">
        <v>35698.639999999999</v>
      </c>
      <c r="L158" s="127">
        <v>35698.639999999999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 s="5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 s="5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 s="5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 s="5"/>
    </row>
    <row r="166" spans="1:13" ht="12.75" hidden="1" customHeight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  <c r="M167" s="5"/>
    </row>
    <row r="168" spans="1:13" ht="12.75" hidden="1" customHeight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</row>
    <row r="169" spans="1:13" ht="12.75" hidden="1" customHeight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 s="5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76.5" hidden="1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0</v>
      </c>
      <c r="J186" s="132">
        <f>SUM(J187+J240+J305)</f>
        <v>0</v>
      </c>
      <c r="K186" s="110">
        <f>SUM(K187+K240+K305)</f>
        <v>0</v>
      </c>
      <c r="L186" s="109">
        <f>SUM(L187+L240+L305)</f>
        <v>0</v>
      </c>
      <c r="M186" s="5"/>
    </row>
    <row r="187" spans="1:13" ht="34.5" hidden="1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0</v>
      </c>
      <c r="J187" s="118">
        <f>SUM(J188+J211+J218+J230+J234)</f>
        <v>0</v>
      </c>
      <c r="K187" s="118">
        <f>SUM(K188+K211+K218+K230+K234)</f>
        <v>0</v>
      </c>
      <c r="L187" s="118">
        <f>SUM(L188+L211+L218+L230+L234)</f>
        <v>0</v>
      </c>
      <c r="M187" s="5"/>
    </row>
    <row r="188" spans="1:13" ht="30.75" hidden="1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0</v>
      </c>
      <c r="J188" s="132">
        <f>SUM(J189+J192+J197+J203+J208)</f>
        <v>0</v>
      </c>
      <c r="K188" s="110">
        <f>SUM(K189+K192+K197+K203+K208)</f>
        <v>0</v>
      </c>
      <c r="L188" s="109">
        <f>SUM(L189+L192+L197+L203+L208)</f>
        <v>0</v>
      </c>
      <c r="M188" s="5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7.7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9.2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0</v>
      </c>
      <c r="J208" s="132">
        <f t="shared" si="19"/>
        <v>0</v>
      </c>
      <c r="K208" s="110">
        <f t="shared" si="19"/>
        <v>0</v>
      </c>
      <c r="L208" s="109">
        <f t="shared" si="19"/>
        <v>0</v>
      </c>
      <c r="M208" s="5"/>
    </row>
    <row r="209" spans="1:16" ht="26.25" hidden="1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0</v>
      </c>
      <c r="J209" s="110">
        <f t="shared" si="19"/>
        <v>0</v>
      </c>
      <c r="K209" s="110">
        <f t="shared" si="19"/>
        <v>0</v>
      </c>
      <c r="L209" s="110">
        <f t="shared" si="19"/>
        <v>0</v>
      </c>
      <c r="M209" s="5"/>
    </row>
    <row r="210" spans="1:16" ht="27" hidden="1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0</v>
      </c>
      <c r="J210" s="113">
        <v>0</v>
      </c>
      <c r="K210" s="113">
        <v>0</v>
      </c>
      <c r="L210" s="113">
        <v>0</v>
      </c>
      <c r="M210" s="5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5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1">I220</f>
        <v>0</v>
      </c>
      <c r="J219" s="119">
        <f t="shared" si="21"/>
        <v>0</v>
      </c>
      <c r="K219" s="120">
        <f t="shared" si="21"/>
        <v>0</v>
      </c>
      <c r="L219" s="118">
        <f t="shared" si="21"/>
        <v>0</v>
      </c>
      <c r="M219" s="5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1"/>
        <v>0</v>
      </c>
      <c r="J220" s="132">
        <f t="shared" si="21"/>
        <v>0</v>
      </c>
      <c r="K220" s="110">
        <f t="shared" si="21"/>
        <v>0</v>
      </c>
      <c r="L220" s="109">
        <f t="shared" si="21"/>
        <v>0</v>
      </c>
      <c r="M220" s="5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5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5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L223" si="22">SUM(I224:I229)</f>
        <v>0</v>
      </c>
      <c r="J223" s="109">
        <f t="shared" si="22"/>
        <v>0</v>
      </c>
      <c r="K223" s="109">
        <f t="shared" si="22"/>
        <v>0</v>
      </c>
      <c r="L223" s="109">
        <f t="shared" si="22"/>
        <v>0</v>
      </c>
      <c r="M223" s="92">
        <f t="shared" ref="M223:P223" si="23">SUM(M224:M229)</f>
        <v>0</v>
      </c>
      <c r="N223" s="92">
        <f t="shared" si="23"/>
        <v>0</v>
      </c>
      <c r="O223" s="92">
        <f t="shared" si="23"/>
        <v>0</v>
      </c>
      <c r="P223" s="92">
        <f t="shared" si="23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 s="5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 s="5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 s="5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 s="5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 s="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 s="5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 s="5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 s="5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 s="5"/>
    </row>
    <row r="263" spans="1:13" ht="12.75" hidden="1" customHeight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 s="5"/>
    </row>
    <row r="265" spans="1:13" ht="12.75" hidden="1" customHeight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t="12.75" hidden="1" customHeight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t="12.75" hidden="1" customHeight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 s="5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 s="5"/>
    </row>
    <row r="270" spans="1:13" ht="12.7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 s="5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 s="5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 s="5"/>
    </row>
    <row r="274" spans="1:13" ht="12.75" hidden="1" customHeight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t="12.75" hidden="1" customHeight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t="12.75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 s="5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 s="5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 s="5"/>
    </row>
    <row r="292" spans="1:13" ht="12.7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 s="5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 s="5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 s="5"/>
    </row>
    <row r="316" spans="1:13" ht="12.75" hidden="1" customHeight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 s="5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 s="5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 s="5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 s="5"/>
    </row>
    <row r="324" spans="1:13" ht="12.75" hidden="1" customHeight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 s="5"/>
    </row>
    <row r="326" spans="1:13" ht="12.75" hidden="1" customHeight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 s="5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 s="5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 s="5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 s="5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 s="5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 s="5"/>
    </row>
    <row r="340" spans="1:16" ht="12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L340" si="32">SUM(I341:I341)</f>
        <v>0</v>
      </c>
      <c r="J340" s="109">
        <f t="shared" si="32"/>
        <v>0</v>
      </c>
      <c r="K340" s="109">
        <f t="shared" si="32"/>
        <v>0</v>
      </c>
      <c r="L340" s="109">
        <f t="shared" si="32"/>
        <v>0</v>
      </c>
      <c r="M340" s="96">
        <f t="shared" ref="M340:P340" si="33">SUM(M341:M341)</f>
        <v>0</v>
      </c>
      <c r="N340" s="96">
        <f t="shared" si="33"/>
        <v>0</v>
      </c>
      <c r="O340" s="96">
        <f t="shared" si="33"/>
        <v>0</v>
      </c>
      <c r="P340" s="96">
        <f t="shared" si="33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 s="5"/>
    </row>
    <row r="342" spans="1:16" ht="12.75" hidden="1" customHeight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t="12.75" hidden="1" customHeight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t="12.75" hidden="1" customHeight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t="12.75" hidden="1" customHeight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t="12.75" hidden="1" customHeight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t="12.75" hidden="1" customHeight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t="12.75" hidden="1" customHeight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t="12.75" hidden="1" customHeight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12.75" hidden="1" customHeight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12.75" hidden="1" customHeight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 s="5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 s="5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 s="5"/>
    </row>
    <row r="356" spans="1:13" ht="12.75" hidden="1" customHeight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t="12.75" hidden="1" customHeight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 s="5"/>
    </row>
    <row r="359" spans="1:13" ht="12.75" hidden="1" customHeight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t="12.75" hidden="1" customHeight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4">I361</f>
        <v>0</v>
      </c>
      <c r="J360" s="132">
        <f t="shared" si="34"/>
        <v>0</v>
      </c>
      <c r="K360" s="110">
        <f t="shared" si="34"/>
        <v>0</v>
      </c>
      <c r="L360" s="110">
        <f t="shared" si="34"/>
        <v>0</v>
      </c>
    </row>
    <row r="361" spans="1:13" ht="12.75" hidden="1" customHeight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4"/>
        <v>0</v>
      </c>
      <c r="J361" s="119">
        <f t="shared" si="34"/>
        <v>0</v>
      </c>
      <c r="K361" s="120">
        <f t="shared" si="34"/>
        <v>0</v>
      </c>
      <c r="L361" s="120">
        <f t="shared" si="34"/>
        <v>0</v>
      </c>
    </row>
    <row r="362" spans="1:13" ht="12.75" hidden="1" customHeight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5">I364</f>
        <v>0</v>
      </c>
      <c r="J363" s="132">
        <f t="shared" si="35"/>
        <v>0</v>
      </c>
      <c r="K363" s="110">
        <f t="shared" si="35"/>
        <v>0</v>
      </c>
      <c r="L363" s="110">
        <f t="shared" si="35"/>
        <v>0</v>
      </c>
      <c r="M363" s="5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5"/>
        <v>0</v>
      </c>
      <c r="J364" s="132">
        <f t="shared" si="35"/>
        <v>0</v>
      </c>
      <c r="K364" s="110">
        <f t="shared" si="35"/>
        <v>0</v>
      </c>
      <c r="L364" s="110">
        <f t="shared" si="35"/>
        <v>0</v>
      </c>
      <c r="M364" s="5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 s="5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 s="5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 s="5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 s="5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1553700</v>
      </c>
      <c r="J370" s="139">
        <f>SUM(J35+J186)</f>
        <v>1171800</v>
      </c>
      <c r="K370" s="139">
        <f>SUM(K35+K186)</f>
        <v>1058983</v>
      </c>
      <c r="L370" s="139">
        <f>SUM(L35+L186)</f>
        <v>1058983</v>
      </c>
      <c r="M370" s="5"/>
    </row>
    <row r="371" spans="1:13" ht="18.75" customHeight="1">
      <c r="F371" s="277"/>
      <c r="G371" s="46"/>
      <c r="H371" s="45"/>
      <c r="I371" s="103"/>
      <c r="J371" s="248"/>
      <c r="K371" s="248"/>
      <c r="L371" s="248"/>
    </row>
    <row r="372" spans="1:13" ht="16.5" customHeight="1">
      <c r="A372" s="371" t="s">
        <v>405</v>
      </c>
      <c r="B372" s="371"/>
      <c r="C372" s="371"/>
      <c r="D372" s="371"/>
      <c r="E372" s="371"/>
      <c r="F372" s="371"/>
      <c r="G372" s="371"/>
      <c r="H372" s="327"/>
      <c r="I372" s="104"/>
      <c r="J372" s="270"/>
      <c r="K372" s="372" t="s">
        <v>404</v>
      </c>
      <c r="L372" s="372"/>
    </row>
    <row r="373" spans="1:13" ht="18.75" customHeight="1">
      <c r="A373" s="105"/>
      <c r="B373" s="105"/>
      <c r="C373" s="105"/>
      <c r="D373" s="379" t="s">
        <v>227</v>
      </c>
      <c r="E373" s="379"/>
      <c r="F373" s="379"/>
      <c r="G373" s="379"/>
      <c r="H373" s="5"/>
      <c r="I373" s="246" t="s">
        <v>228</v>
      </c>
      <c r="K373" s="353" t="s">
        <v>229</v>
      </c>
      <c r="L373" s="353"/>
    </row>
    <row r="374" spans="1:13" ht="12.75" customHeight="1">
      <c r="I374" s="106"/>
      <c r="K374" s="106"/>
      <c r="L374" s="106"/>
    </row>
    <row r="375" spans="1:13" ht="15.75" customHeight="1">
      <c r="A375" s="350" t="s">
        <v>230</v>
      </c>
      <c r="B375" s="350"/>
      <c r="C375" s="350"/>
      <c r="D375" s="350"/>
      <c r="E375" s="350"/>
      <c r="F375" s="350"/>
      <c r="G375" s="350"/>
      <c r="I375" s="106"/>
      <c r="J375" s="378" t="s">
        <v>231</v>
      </c>
      <c r="K375" s="378"/>
      <c r="L375" s="378"/>
    </row>
    <row r="376" spans="1:13" ht="33.75" customHeight="1">
      <c r="D376" s="351" t="s">
        <v>232</v>
      </c>
      <c r="E376" s="352"/>
      <c r="F376" s="352"/>
      <c r="G376" s="352"/>
      <c r="H376" s="107"/>
      <c r="I376" s="108" t="s">
        <v>228</v>
      </c>
      <c r="K376" s="353" t="s">
        <v>229</v>
      </c>
      <c r="L376" s="353"/>
    </row>
    <row r="377" spans="1:13" ht="12.75" customHeight="1">
      <c r="A377" s="276" t="s">
        <v>279</v>
      </c>
      <c r="B377" s="276"/>
      <c r="C377" s="276"/>
      <c r="D377" s="276"/>
      <c r="E377" s="276"/>
    </row>
    <row r="378" spans="1:13" ht="8.25" customHeight="1">
      <c r="H378" s="24" t="s">
        <v>391</v>
      </c>
    </row>
  </sheetData>
  <mergeCells count="32">
    <mergeCell ref="A375:G375"/>
    <mergeCell ref="J375:L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K372:L372"/>
    <mergeCell ref="E22:K22"/>
    <mergeCell ref="A23:L23"/>
    <mergeCell ref="A27:I27"/>
    <mergeCell ref="A28:I28"/>
    <mergeCell ref="G30:H30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3.937007874015748E-2" right="3.937007874015748E-2" top="0.35433070866141736" bottom="0.35433070866141736" header="0" footer="0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A7AC-5DF8-4B8F-BA7C-4D663E9E9883}">
  <sheetPr>
    <pageSetUpPr fitToPage="1"/>
  </sheetPr>
  <dimension ref="A1:R378"/>
  <sheetViews>
    <sheetView topLeftCell="A48" workbookViewId="0">
      <selection activeCell="S209" sqref="S209"/>
    </sheetView>
  </sheetViews>
  <sheetFormatPr defaultColWidth="9.140625" defaultRowHeight="12.75"/>
  <cols>
    <col min="1" max="4" width="2" style="24" customWidth="1"/>
    <col min="5" max="5" width="2.140625" style="24" customWidth="1"/>
    <col min="6" max="6" width="3.5703125" style="244" customWidth="1"/>
    <col min="7" max="7" width="34.28515625" style="24" customWidth="1"/>
    <col min="8" max="8" width="4.7109375" style="24" customWidth="1"/>
    <col min="9" max="12" width="12.85546875" style="24" customWidth="1"/>
    <col min="13" max="13" width="0.140625" style="24" hidden="1" customWidth="1"/>
    <col min="14" max="14" width="6.140625" style="24" hidden="1" customWidth="1"/>
    <col min="15" max="15" width="8.85546875" style="24" hidden="1" customWidth="1"/>
    <col min="16" max="16" width="9.140625" style="24"/>
    <col min="17" max="17" width="6.140625" style="24" customWidth="1"/>
    <col min="18" max="18" width="9.140625" style="24"/>
    <col min="19" max="16384" width="9.140625" style="5"/>
  </cols>
  <sheetData>
    <row r="1" spans="1:17" ht="24.75" customHeight="1">
      <c r="G1" s="1"/>
      <c r="H1" s="4"/>
      <c r="I1" s="344" t="s">
        <v>0</v>
      </c>
      <c r="J1" s="344"/>
      <c r="K1" s="344"/>
      <c r="L1" s="344"/>
      <c r="M1" s="3"/>
      <c r="N1" s="245"/>
      <c r="O1" s="245"/>
      <c r="P1" s="245"/>
      <c r="Q1" s="245"/>
    </row>
    <row r="2" spans="1:17" ht="22.5" customHeight="1">
      <c r="H2" s="4"/>
      <c r="I2" s="345" t="s">
        <v>1</v>
      </c>
      <c r="J2" s="345"/>
      <c r="K2" s="345"/>
      <c r="L2" s="345"/>
      <c r="M2" s="3"/>
      <c r="N2" s="245"/>
      <c r="O2" s="245"/>
      <c r="P2" s="245"/>
      <c r="Q2" s="6"/>
    </row>
    <row r="3" spans="1:17" ht="13.5" customHeight="1">
      <c r="H3" s="20"/>
      <c r="I3" s="245" t="s">
        <v>2</v>
      </c>
      <c r="J3" s="245"/>
      <c r="K3" s="2"/>
      <c r="L3" s="2"/>
      <c r="M3" s="3"/>
      <c r="N3" s="245"/>
      <c r="O3" s="245"/>
      <c r="P3" s="245"/>
      <c r="Q3" s="7"/>
    </row>
    <row r="4" spans="1:17" ht="6" customHeight="1">
      <c r="G4" s="8" t="s">
        <v>3</v>
      </c>
      <c r="H4" s="4"/>
      <c r="I4" s="5"/>
      <c r="J4" s="2"/>
      <c r="K4" s="2"/>
      <c r="L4" s="2"/>
      <c r="M4" s="3"/>
      <c r="N4" s="9"/>
      <c r="O4" s="9"/>
      <c r="P4" s="245"/>
      <c r="Q4" s="7"/>
    </row>
    <row r="5" spans="1:17" ht="5.25" customHeight="1">
      <c r="H5" s="10"/>
      <c r="I5" s="5"/>
      <c r="J5" s="2"/>
      <c r="K5" s="2"/>
      <c r="L5" s="2"/>
      <c r="M5" s="3"/>
      <c r="N5" s="245"/>
      <c r="O5" s="245"/>
      <c r="P5" s="245"/>
      <c r="Q5" s="7"/>
    </row>
    <row r="6" spans="1:17" ht="3.75" customHeight="1">
      <c r="H6" s="10"/>
      <c r="I6" s="5"/>
      <c r="J6" s="11"/>
      <c r="K6" s="2"/>
      <c r="L6" s="2"/>
      <c r="M6" s="3"/>
      <c r="N6" s="245"/>
      <c r="O6" s="245"/>
      <c r="P6" s="245"/>
    </row>
    <row r="7" spans="1:17" ht="6.75" customHeight="1">
      <c r="H7" s="10"/>
      <c r="I7" s="5"/>
      <c r="K7" s="245"/>
      <c r="L7" s="245"/>
      <c r="M7" s="3"/>
      <c r="N7" s="245"/>
      <c r="O7" s="245"/>
      <c r="P7" s="245"/>
      <c r="Q7" s="13"/>
    </row>
    <row r="8" spans="1:17" ht="18" customHeight="1">
      <c r="A8" s="346" t="s">
        <v>395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12"/>
      <c r="N8" s="12"/>
      <c r="O8" s="12"/>
      <c r="P8" s="12"/>
      <c r="Q8" s="12"/>
    </row>
    <row r="9" spans="1:17" ht="12" customHeight="1">
      <c r="F9" s="277"/>
      <c r="G9" s="12"/>
      <c r="H9" s="13"/>
      <c r="I9" s="13"/>
      <c r="J9" s="14"/>
      <c r="K9" s="14"/>
      <c r="L9" s="15"/>
      <c r="M9" s="3"/>
    </row>
    <row r="10" spans="1:17" ht="18" customHeight="1">
      <c r="A10" s="347" t="s">
        <v>4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"/>
    </row>
    <row r="11" spans="1:17" ht="18.75" customHeight="1">
      <c r="A11" s="348" t="s">
        <v>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"/>
    </row>
    <row r="12" spans="1:17" ht="7.5" customHeight="1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3"/>
    </row>
    <row r="13" spans="1:17" ht="14.25" customHeight="1">
      <c r="A13" s="281"/>
      <c r="B13" s="282"/>
      <c r="C13" s="282"/>
      <c r="D13" s="282"/>
      <c r="E13" s="282"/>
      <c r="F13" s="282"/>
      <c r="G13" s="341" t="s">
        <v>6</v>
      </c>
      <c r="H13" s="341"/>
      <c r="I13" s="341"/>
      <c r="J13" s="341"/>
      <c r="K13" s="341"/>
      <c r="L13" s="282"/>
      <c r="M13" s="3"/>
    </row>
    <row r="14" spans="1:17" ht="16.5" customHeight="1">
      <c r="A14" s="342" t="s">
        <v>396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"/>
      <c r="P14" s="24" t="s">
        <v>7</v>
      </c>
    </row>
    <row r="15" spans="1:17" ht="15.75" customHeight="1">
      <c r="F15" s="277"/>
      <c r="G15" s="340" t="s">
        <v>397</v>
      </c>
      <c r="H15" s="340"/>
      <c r="I15" s="340"/>
      <c r="J15" s="340"/>
      <c r="K15" s="340"/>
      <c r="M15" s="3"/>
    </row>
    <row r="16" spans="1:17" ht="12" customHeight="1">
      <c r="F16" s="277"/>
      <c r="G16" s="343" t="s">
        <v>8</v>
      </c>
      <c r="H16" s="343"/>
      <c r="I16" s="343"/>
      <c r="J16" s="343"/>
      <c r="K16" s="343"/>
    </row>
    <row r="17" spans="1:13" ht="12" customHeight="1">
      <c r="B17" s="342" t="s">
        <v>9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</row>
    <row r="18" spans="1:13" ht="12" customHeight="1">
      <c r="F18" s="277"/>
    </row>
    <row r="19" spans="1:13" ht="12.75" customHeight="1">
      <c r="F19" s="277"/>
      <c r="G19" s="340" t="s">
        <v>398</v>
      </c>
      <c r="H19" s="340"/>
      <c r="I19" s="340"/>
      <c r="J19" s="340"/>
      <c r="K19" s="340"/>
    </row>
    <row r="20" spans="1:13" ht="11.25" customHeight="1">
      <c r="F20" s="277"/>
      <c r="G20" s="374" t="s">
        <v>10</v>
      </c>
      <c r="H20" s="374"/>
      <c r="I20" s="374"/>
      <c r="J20" s="374"/>
      <c r="K20" s="374"/>
    </row>
    <row r="21" spans="1:13" ht="11.25" customHeight="1">
      <c r="F21" s="277"/>
      <c r="G21" s="279"/>
      <c r="H21" s="279"/>
      <c r="I21" s="279"/>
      <c r="J21" s="279"/>
      <c r="K21" s="279"/>
    </row>
    <row r="22" spans="1:13">
      <c r="B22" s="5"/>
      <c r="C22" s="5"/>
      <c r="D22" s="5"/>
      <c r="E22" s="375" t="s">
        <v>11</v>
      </c>
      <c r="F22" s="375"/>
      <c r="G22" s="375"/>
      <c r="H22" s="375"/>
      <c r="I22" s="375"/>
      <c r="J22" s="375"/>
      <c r="K22" s="375"/>
      <c r="L22" s="5"/>
    </row>
    <row r="23" spans="1:13" ht="12" customHeight="1">
      <c r="A23" s="376" t="s">
        <v>12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16"/>
    </row>
    <row r="24" spans="1:13" ht="12" customHeight="1">
      <c r="F24" s="24"/>
      <c r="J24" s="17"/>
      <c r="K24" s="15"/>
      <c r="L24" s="18" t="s">
        <v>13</v>
      </c>
      <c r="M24" s="16"/>
    </row>
    <row r="25" spans="1:13" ht="11.25" customHeight="1">
      <c r="F25" s="24"/>
      <c r="J25" s="19" t="s">
        <v>14</v>
      </c>
      <c r="K25" s="20"/>
      <c r="L25" s="23"/>
      <c r="M25" s="16"/>
    </row>
    <row r="26" spans="1:13" ht="12" customHeight="1">
      <c r="E26" s="279"/>
      <c r="F26" s="283"/>
      <c r="I26" s="21"/>
      <c r="J26" s="21"/>
      <c r="K26" s="22" t="s">
        <v>15</v>
      </c>
      <c r="L26" s="23"/>
      <c r="M26" s="16"/>
    </row>
    <row r="27" spans="1:13" ht="12.75" customHeight="1">
      <c r="A27" s="377" t="s">
        <v>16</v>
      </c>
      <c r="B27" s="377"/>
      <c r="C27" s="377"/>
      <c r="D27" s="377"/>
      <c r="E27" s="377"/>
      <c r="F27" s="377"/>
      <c r="G27" s="377"/>
      <c r="H27" s="377"/>
      <c r="I27" s="377"/>
      <c r="K27" s="22" t="s">
        <v>17</v>
      </c>
      <c r="L27" s="25" t="s">
        <v>18</v>
      </c>
      <c r="M27" s="16"/>
    </row>
    <row r="28" spans="1:13" ht="43.5" customHeight="1">
      <c r="A28" s="377" t="s">
        <v>237</v>
      </c>
      <c r="B28" s="377"/>
      <c r="C28" s="377"/>
      <c r="D28" s="377"/>
      <c r="E28" s="377"/>
      <c r="F28" s="377"/>
      <c r="G28" s="377"/>
      <c r="H28" s="377"/>
      <c r="I28" s="377"/>
      <c r="J28" s="278" t="s">
        <v>20</v>
      </c>
      <c r="K28" s="26" t="s">
        <v>21</v>
      </c>
      <c r="L28" s="23"/>
      <c r="M28" s="16"/>
    </row>
    <row r="29" spans="1:13" ht="12.75" customHeight="1">
      <c r="F29" s="24"/>
      <c r="G29" s="27" t="s">
        <v>22</v>
      </c>
      <c r="H29" s="97" t="s">
        <v>235</v>
      </c>
      <c r="I29" s="98"/>
      <c r="J29" s="28"/>
      <c r="K29" s="23"/>
      <c r="L29" s="23"/>
      <c r="M29" s="16"/>
    </row>
    <row r="30" spans="1:13" ht="13.5" customHeight="1">
      <c r="F30" s="24"/>
      <c r="G30" s="373" t="s">
        <v>24</v>
      </c>
      <c r="H30" s="373"/>
      <c r="I30" s="140" t="s">
        <v>25</v>
      </c>
      <c r="J30" s="141" t="s">
        <v>26</v>
      </c>
      <c r="K30" s="142" t="s">
        <v>27</v>
      </c>
      <c r="L30" s="142" t="s">
        <v>27</v>
      </c>
      <c r="M30" s="16"/>
    </row>
    <row r="31" spans="1:13" ht="14.25" customHeight="1">
      <c r="A31" s="29" t="s">
        <v>236</v>
      </c>
      <c r="B31" s="29"/>
      <c r="C31" s="29"/>
      <c r="D31" s="29"/>
      <c r="E31" s="29"/>
      <c r="F31" s="30"/>
      <c r="G31" s="243"/>
      <c r="I31" s="243"/>
      <c r="J31" s="243"/>
      <c r="K31" s="31"/>
      <c r="L31" s="32" t="s">
        <v>29</v>
      </c>
      <c r="M31" s="33"/>
    </row>
    <row r="32" spans="1:13" ht="24" customHeight="1">
      <c r="A32" s="354" t="s">
        <v>30</v>
      </c>
      <c r="B32" s="355"/>
      <c r="C32" s="355"/>
      <c r="D32" s="355"/>
      <c r="E32" s="355"/>
      <c r="F32" s="355"/>
      <c r="G32" s="358" t="s">
        <v>31</v>
      </c>
      <c r="H32" s="360" t="s">
        <v>32</v>
      </c>
      <c r="I32" s="362" t="s">
        <v>33</v>
      </c>
      <c r="J32" s="363"/>
      <c r="K32" s="364" t="s">
        <v>34</v>
      </c>
      <c r="L32" s="366" t="s">
        <v>35</v>
      </c>
      <c r="M32" s="33"/>
    </row>
    <row r="33" spans="1:18" ht="46.5" customHeight="1">
      <c r="A33" s="356"/>
      <c r="B33" s="357"/>
      <c r="C33" s="357"/>
      <c r="D33" s="357"/>
      <c r="E33" s="357"/>
      <c r="F33" s="357"/>
      <c r="G33" s="359"/>
      <c r="H33" s="361"/>
      <c r="I33" s="34" t="s">
        <v>36</v>
      </c>
      <c r="J33" s="35" t="s">
        <v>37</v>
      </c>
      <c r="K33" s="365"/>
      <c r="L33" s="367"/>
    </row>
    <row r="34" spans="1:18" ht="11.25" customHeight="1">
      <c r="A34" s="368" t="s">
        <v>21</v>
      </c>
      <c r="B34" s="369"/>
      <c r="C34" s="369"/>
      <c r="D34" s="369"/>
      <c r="E34" s="369"/>
      <c r="F34" s="370"/>
      <c r="G34" s="36">
        <v>2</v>
      </c>
      <c r="H34" s="37">
        <v>3</v>
      </c>
      <c r="I34" s="38" t="s">
        <v>38</v>
      </c>
      <c r="J34" s="39" t="s">
        <v>39</v>
      </c>
      <c r="K34" s="40">
        <v>6</v>
      </c>
      <c r="L34" s="40">
        <v>7</v>
      </c>
    </row>
    <row r="35" spans="1:18" s="46" customFormat="1" ht="14.25" customHeight="1">
      <c r="A35" s="41">
        <v>2</v>
      </c>
      <c r="B35" s="41"/>
      <c r="C35" s="42"/>
      <c r="D35" s="43"/>
      <c r="E35" s="41"/>
      <c r="F35" s="44"/>
      <c r="G35" s="43" t="s">
        <v>40</v>
      </c>
      <c r="H35" s="45">
        <v>1</v>
      </c>
      <c r="I35" s="109">
        <f>SUM(I36+I47+I67+I88+I95+I115+I141+I160+I170)</f>
        <v>14110</v>
      </c>
      <c r="J35" s="109">
        <f>SUM(J36+J47+J67+J88+J95+J115+J141+J160+J170)</f>
        <v>14110</v>
      </c>
      <c r="K35" s="110">
        <f>SUM(K36+K47+K67+K88+K95+K115+K141+K160+K170)</f>
        <v>12734.3</v>
      </c>
      <c r="L35" s="109">
        <f>SUM(L36+L47+L67+L88+L95+L115+L141+L160+L170)</f>
        <v>12734.3</v>
      </c>
    </row>
    <row r="36" spans="1:18" ht="16.5" hidden="1" customHeight="1">
      <c r="A36" s="41">
        <v>2</v>
      </c>
      <c r="B36" s="47">
        <v>1</v>
      </c>
      <c r="C36" s="48"/>
      <c r="D36" s="56"/>
      <c r="E36" s="49"/>
      <c r="F36" s="50"/>
      <c r="G36" s="51" t="s">
        <v>41</v>
      </c>
      <c r="H36" s="45">
        <v>2</v>
      </c>
      <c r="I36" s="109">
        <f>SUM(I37+I43)</f>
        <v>0</v>
      </c>
      <c r="J36" s="109">
        <f>SUM(J37+J43)</f>
        <v>0</v>
      </c>
      <c r="K36" s="122">
        <f>SUM(K37+K43)</f>
        <v>0</v>
      </c>
      <c r="L36" s="114">
        <f>SUM(L37+L43)</f>
        <v>0</v>
      </c>
      <c r="M36" s="5"/>
    </row>
    <row r="37" spans="1:18" ht="14.25" hidden="1" customHeight="1">
      <c r="A37" s="60">
        <v>2</v>
      </c>
      <c r="B37" s="60">
        <v>1</v>
      </c>
      <c r="C37" s="61">
        <v>1</v>
      </c>
      <c r="D37" s="52"/>
      <c r="E37" s="60"/>
      <c r="F37" s="62"/>
      <c r="G37" s="52" t="s">
        <v>42</v>
      </c>
      <c r="H37" s="45">
        <v>3</v>
      </c>
      <c r="I37" s="109">
        <f>SUM(I38)</f>
        <v>0</v>
      </c>
      <c r="J37" s="109">
        <f>SUM(J38)</f>
        <v>0</v>
      </c>
      <c r="K37" s="110">
        <f>SUM(K38)</f>
        <v>0</v>
      </c>
      <c r="L37" s="109">
        <f>SUM(L38)</f>
        <v>0</v>
      </c>
      <c r="M37" s="5"/>
      <c r="Q37" s="5"/>
    </row>
    <row r="38" spans="1:18" ht="13.5" hidden="1" customHeight="1">
      <c r="A38" s="59">
        <v>2</v>
      </c>
      <c r="B38" s="60">
        <v>1</v>
      </c>
      <c r="C38" s="61">
        <v>1</v>
      </c>
      <c r="D38" s="52">
        <v>1</v>
      </c>
      <c r="E38" s="60"/>
      <c r="F38" s="62"/>
      <c r="G38" s="52" t="s">
        <v>42</v>
      </c>
      <c r="H38" s="45">
        <v>4</v>
      </c>
      <c r="I38" s="109">
        <f>SUM(I39+I41)</f>
        <v>0</v>
      </c>
      <c r="J38" s="109">
        <f t="shared" ref="J38:L39" si="0">SUM(J39)</f>
        <v>0</v>
      </c>
      <c r="K38" s="109">
        <f t="shared" si="0"/>
        <v>0</v>
      </c>
      <c r="L38" s="109">
        <f t="shared" si="0"/>
        <v>0</v>
      </c>
      <c r="M38" s="5"/>
      <c r="Q38" s="53"/>
    </row>
    <row r="39" spans="1:18" ht="14.25" hidden="1" customHeight="1">
      <c r="A39" s="59">
        <v>2</v>
      </c>
      <c r="B39" s="60">
        <v>1</v>
      </c>
      <c r="C39" s="61">
        <v>1</v>
      </c>
      <c r="D39" s="52">
        <v>1</v>
      </c>
      <c r="E39" s="60">
        <v>1</v>
      </c>
      <c r="F39" s="62"/>
      <c r="G39" s="52" t="s">
        <v>43</v>
      </c>
      <c r="H39" s="45">
        <v>5</v>
      </c>
      <c r="I39" s="110">
        <f>SUM(I40)</f>
        <v>0</v>
      </c>
      <c r="J39" s="110">
        <f t="shared" si="0"/>
        <v>0</v>
      </c>
      <c r="K39" s="110">
        <f t="shared" si="0"/>
        <v>0</v>
      </c>
      <c r="L39" s="110">
        <f t="shared" si="0"/>
        <v>0</v>
      </c>
      <c r="M39" s="5"/>
      <c r="Q39" s="53"/>
    </row>
    <row r="40" spans="1:18" ht="14.25" hidden="1" customHeight="1">
      <c r="A40" s="59">
        <v>2</v>
      </c>
      <c r="B40" s="60">
        <v>1</v>
      </c>
      <c r="C40" s="61">
        <v>1</v>
      </c>
      <c r="D40" s="52">
        <v>1</v>
      </c>
      <c r="E40" s="60">
        <v>1</v>
      </c>
      <c r="F40" s="62">
        <v>1</v>
      </c>
      <c r="G40" s="52" t="s">
        <v>43</v>
      </c>
      <c r="H40" s="45">
        <v>6</v>
      </c>
      <c r="I40" s="111">
        <v>0</v>
      </c>
      <c r="J40" s="112">
        <v>0</v>
      </c>
      <c r="K40" s="112">
        <v>0</v>
      </c>
      <c r="L40" s="112">
        <v>0</v>
      </c>
      <c r="M40" s="5"/>
      <c r="Q40" s="53"/>
    </row>
    <row r="41" spans="1:18" ht="12.75" hidden="1" customHeight="1">
      <c r="A41" s="59">
        <v>2</v>
      </c>
      <c r="B41" s="60">
        <v>1</v>
      </c>
      <c r="C41" s="61">
        <v>1</v>
      </c>
      <c r="D41" s="52">
        <v>1</v>
      </c>
      <c r="E41" s="60">
        <v>2</v>
      </c>
      <c r="F41" s="62"/>
      <c r="G41" s="52" t="s">
        <v>44</v>
      </c>
      <c r="H41" s="45">
        <v>7</v>
      </c>
      <c r="I41" s="110">
        <f>I42</f>
        <v>0</v>
      </c>
      <c r="J41" s="110">
        <f>J42</f>
        <v>0</v>
      </c>
      <c r="K41" s="110">
        <f>K42</f>
        <v>0</v>
      </c>
      <c r="L41" s="110">
        <f>L42</f>
        <v>0</v>
      </c>
      <c r="M41" s="5"/>
      <c r="Q41" s="53"/>
    </row>
    <row r="42" spans="1:18" ht="12.75" hidden="1" customHeight="1">
      <c r="A42" s="59">
        <v>2</v>
      </c>
      <c r="B42" s="60">
        <v>1</v>
      </c>
      <c r="C42" s="61">
        <v>1</v>
      </c>
      <c r="D42" s="52">
        <v>1</v>
      </c>
      <c r="E42" s="60">
        <v>2</v>
      </c>
      <c r="F42" s="62">
        <v>1</v>
      </c>
      <c r="G42" s="52" t="s">
        <v>44</v>
      </c>
      <c r="H42" s="45">
        <v>8</v>
      </c>
      <c r="I42" s="112">
        <v>0</v>
      </c>
      <c r="J42" s="113">
        <v>0</v>
      </c>
      <c r="K42" s="112">
        <v>0</v>
      </c>
      <c r="L42" s="113">
        <v>0</v>
      </c>
      <c r="M42" s="5"/>
      <c r="Q42" s="53"/>
    </row>
    <row r="43" spans="1:18" ht="13.5" hidden="1" customHeight="1">
      <c r="A43" s="59">
        <v>2</v>
      </c>
      <c r="B43" s="60">
        <v>1</v>
      </c>
      <c r="C43" s="61">
        <v>2</v>
      </c>
      <c r="D43" s="52"/>
      <c r="E43" s="60"/>
      <c r="F43" s="62"/>
      <c r="G43" s="52" t="s">
        <v>45</v>
      </c>
      <c r="H43" s="45">
        <v>9</v>
      </c>
      <c r="I43" s="110">
        <f t="shared" ref="I43:L45" si="1">I44</f>
        <v>0</v>
      </c>
      <c r="J43" s="109">
        <f t="shared" si="1"/>
        <v>0</v>
      </c>
      <c r="K43" s="110">
        <f t="shared" si="1"/>
        <v>0</v>
      </c>
      <c r="L43" s="109">
        <f t="shared" si="1"/>
        <v>0</v>
      </c>
      <c r="M43" s="5"/>
      <c r="Q43" s="53"/>
    </row>
    <row r="44" spans="1:18" ht="12.75" hidden="1" customHeight="1">
      <c r="A44" s="59">
        <v>2</v>
      </c>
      <c r="B44" s="60">
        <v>1</v>
      </c>
      <c r="C44" s="61">
        <v>2</v>
      </c>
      <c r="D44" s="52">
        <v>1</v>
      </c>
      <c r="E44" s="60"/>
      <c r="F44" s="62"/>
      <c r="G44" s="52" t="s">
        <v>45</v>
      </c>
      <c r="H44" s="45">
        <v>10</v>
      </c>
      <c r="I44" s="110">
        <f t="shared" si="1"/>
        <v>0</v>
      </c>
      <c r="J44" s="109">
        <f t="shared" si="1"/>
        <v>0</v>
      </c>
      <c r="K44" s="109">
        <f t="shared" si="1"/>
        <v>0</v>
      </c>
      <c r="L44" s="109">
        <f t="shared" si="1"/>
        <v>0</v>
      </c>
      <c r="Q44" s="5"/>
    </row>
    <row r="45" spans="1:18" ht="13.5" hidden="1" customHeight="1">
      <c r="A45" s="59">
        <v>2</v>
      </c>
      <c r="B45" s="60">
        <v>1</v>
      </c>
      <c r="C45" s="61">
        <v>2</v>
      </c>
      <c r="D45" s="52">
        <v>1</v>
      </c>
      <c r="E45" s="60">
        <v>1</v>
      </c>
      <c r="F45" s="62"/>
      <c r="G45" s="52" t="s">
        <v>45</v>
      </c>
      <c r="H45" s="45">
        <v>11</v>
      </c>
      <c r="I45" s="109">
        <f t="shared" si="1"/>
        <v>0</v>
      </c>
      <c r="J45" s="109">
        <f t="shared" si="1"/>
        <v>0</v>
      </c>
      <c r="K45" s="109">
        <f t="shared" si="1"/>
        <v>0</v>
      </c>
      <c r="L45" s="109">
        <f t="shared" si="1"/>
        <v>0</v>
      </c>
      <c r="M45" s="5"/>
      <c r="Q45" s="53"/>
    </row>
    <row r="46" spans="1:18" ht="14.25" hidden="1" customHeight="1">
      <c r="A46" s="59">
        <v>2</v>
      </c>
      <c r="B46" s="60">
        <v>1</v>
      </c>
      <c r="C46" s="61">
        <v>2</v>
      </c>
      <c r="D46" s="52">
        <v>1</v>
      </c>
      <c r="E46" s="60">
        <v>1</v>
      </c>
      <c r="F46" s="62">
        <v>1</v>
      </c>
      <c r="G46" s="52" t="s">
        <v>45</v>
      </c>
      <c r="H46" s="45">
        <v>12</v>
      </c>
      <c r="I46" s="113">
        <v>0</v>
      </c>
      <c r="J46" s="112">
        <v>0</v>
      </c>
      <c r="K46" s="112">
        <v>0</v>
      </c>
      <c r="L46" s="112">
        <v>0</v>
      </c>
      <c r="M46" s="5"/>
      <c r="Q46" s="53"/>
    </row>
    <row r="47" spans="1:18" ht="26.25" customHeight="1">
      <c r="A47" s="54">
        <v>2</v>
      </c>
      <c r="B47" s="55">
        <v>2</v>
      </c>
      <c r="C47" s="48"/>
      <c r="D47" s="56"/>
      <c r="E47" s="49"/>
      <c r="F47" s="50"/>
      <c r="G47" s="51" t="s">
        <v>46</v>
      </c>
      <c r="H47" s="45">
        <v>13</v>
      </c>
      <c r="I47" s="118">
        <f t="shared" ref="I47:L49" si="2">I48</f>
        <v>14110</v>
      </c>
      <c r="J47" s="120">
        <f t="shared" si="2"/>
        <v>14110</v>
      </c>
      <c r="K47" s="118">
        <f t="shared" si="2"/>
        <v>12734.3</v>
      </c>
      <c r="L47" s="118">
        <f t="shared" si="2"/>
        <v>12734.3</v>
      </c>
      <c r="M47" s="5"/>
    </row>
    <row r="48" spans="1:18" ht="27" customHeight="1">
      <c r="A48" s="59">
        <v>2</v>
      </c>
      <c r="B48" s="60">
        <v>2</v>
      </c>
      <c r="C48" s="61">
        <v>1</v>
      </c>
      <c r="D48" s="52"/>
      <c r="E48" s="60"/>
      <c r="F48" s="62"/>
      <c r="G48" s="56" t="s">
        <v>46</v>
      </c>
      <c r="H48" s="45">
        <v>14</v>
      </c>
      <c r="I48" s="109">
        <f t="shared" si="2"/>
        <v>14110</v>
      </c>
      <c r="J48" s="110">
        <f t="shared" si="2"/>
        <v>14110</v>
      </c>
      <c r="K48" s="109">
        <f t="shared" si="2"/>
        <v>12734.3</v>
      </c>
      <c r="L48" s="110">
        <f t="shared" si="2"/>
        <v>12734.3</v>
      </c>
      <c r="M48" s="5"/>
      <c r="Q48" s="5"/>
      <c r="R48" s="53"/>
    </row>
    <row r="49" spans="1:18" ht="15.75" customHeight="1">
      <c r="A49" s="59">
        <v>2</v>
      </c>
      <c r="B49" s="60">
        <v>2</v>
      </c>
      <c r="C49" s="61">
        <v>1</v>
      </c>
      <c r="D49" s="52">
        <v>1</v>
      </c>
      <c r="E49" s="60"/>
      <c r="F49" s="62"/>
      <c r="G49" s="56" t="s">
        <v>46</v>
      </c>
      <c r="H49" s="45">
        <v>15</v>
      </c>
      <c r="I49" s="109">
        <f t="shared" si="2"/>
        <v>14110</v>
      </c>
      <c r="J49" s="110">
        <f t="shared" si="2"/>
        <v>14110</v>
      </c>
      <c r="K49" s="114">
        <f t="shared" si="2"/>
        <v>12734.3</v>
      </c>
      <c r="L49" s="114">
        <f t="shared" si="2"/>
        <v>12734.3</v>
      </c>
      <c r="M49" s="5"/>
      <c r="Q49" s="53"/>
      <c r="R49" s="5"/>
    </row>
    <row r="50" spans="1:18" ht="24.75" customHeight="1">
      <c r="A50" s="73">
        <v>2</v>
      </c>
      <c r="B50" s="74">
        <v>2</v>
      </c>
      <c r="C50" s="75">
        <v>1</v>
      </c>
      <c r="D50" s="72">
        <v>1</v>
      </c>
      <c r="E50" s="74">
        <v>1</v>
      </c>
      <c r="F50" s="87"/>
      <c r="G50" s="56" t="s">
        <v>46</v>
      </c>
      <c r="H50" s="45">
        <v>16</v>
      </c>
      <c r="I50" s="115">
        <f>SUM(I51:I66)</f>
        <v>14110</v>
      </c>
      <c r="J50" s="115">
        <f>SUM(J51:J66)</f>
        <v>14110</v>
      </c>
      <c r="K50" s="116">
        <f>SUM(K51:K66)</f>
        <v>12734.3</v>
      </c>
      <c r="L50" s="116">
        <f>SUM(L51:L66)</f>
        <v>12734.3</v>
      </c>
      <c r="M50" s="5"/>
      <c r="Q50" s="53"/>
      <c r="R50" s="5"/>
    </row>
    <row r="51" spans="1:18" ht="15.75" hidden="1" customHeight="1">
      <c r="A51" s="59">
        <v>2</v>
      </c>
      <c r="B51" s="60">
        <v>2</v>
      </c>
      <c r="C51" s="61">
        <v>1</v>
      </c>
      <c r="D51" s="52">
        <v>1</v>
      </c>
      <c r="E51" s="60">
        <v>1</v>
      </c>
      <c r="F51" s="57">
        <v>1</v>
      </c>
      <c r="G51" s="52" t="s">
        <v>47</v>
      </c>
      <c r="H51" s="45">
        <v>17</v>
      </c>
      <c r="I51" s="112">
        <v>0</v>
      </c>
      <c r="J51" s="112">
        <v>0</v>
      </c>
      <c r="K51" s="112">
        <v>0</v>
      </c>
      <c r="L51" s="112">
        <v>0</v>
      </c>
      <c r="M51" s="5"/>
      <c r="Q51" s="53"/>
      <c r="R51" s="5"/>
    </row>
    <row r="52" spans="1:18" ht="26.25" hidden="1" customHeight="1">
      <c r="A52" s="59">
        <v>2</v>
      </c>
      <c r="B52" s="60">
        <v>2</v>
      </c>
      <c r="C52" s="61">
        <v>1</v>
      </c>
      <c r="D52" s="52">
        <v>1</v>
      </c>
      <c r="E52" s="60">
        <v>1</v>
      </c>
      <c r="F52" s="62">
        <v>2</v>
      </c>
      <c r="G52" s="52" t="s">
        <v>48</v>
      </c>
      <c r="H52" s="45">
        <v>18</v>
      </c>
      <c r="I52" s="112">
        <v>0</v>
      </c>
      <c r="J52" s="112">
        <v>0</v>
      </c>
      <c r="K52" s="112">
        <v>0</v>
      </c>
      <c r="L52" s="112">
        <v>0</v>
      </c>
      <c r="M52" s="5"/>
      <c r="Q52" s="53"/>
      <c r="R52" s="5"/>
    </row>
    <row r="53" spans="1:18" ht="26.25" hidden="1" customHeight="1">
      <c r="A53" s="59">
        <v>2</v>
      </c>
      <c r="B53" s="60">
        <v>2</v>
      </c>
      <c r="C53" s="61">
        <v>1</v>
      </c>
      <c r="D53" s="52">
        <v>1</v>
      </c>
      <c r="E53" s="60">
        <v>1</v>
      </c>
      <c r="F53" s="62">
        <v>5</v>
      </c>
      <c r="G53" s="52" t="s">
        <v>49</v>
      </c>
      <c r="H53" s="45">
        <v>19</v>
      </c>
      <c r="I53" s="112">
        <v>0</v>
      </c>
      <c r="J53" s="112">
        <v>0</v>
      </c>
      <c r="K53" s="112">
        <v>0</v>
      </c>
      <c r="L53" s="112">
        <v>0</v>
      </c>
      <c r="M53" s="5"/>
      <c r="Q53" s="53"/>
      <c r="R53" s="5"/>
    </row>
    <row r="54" spans="1:18" ht="27" hidden="1" customHeight="1">
      <c r="A54" s="59">
        <v>2</v>
      </c>
      <c r="B54" s="60">
        <v>2</v>
      </c>
      <c r="C54" s="61">
        <v>1</v>
      </c>
      <c r="D54" s="52">
        <v>1</v>
      </c>
      <c r="E54" s="60">
        <v>1</v>
      </c>
      <c r="F54" s="62">
        <v>6</v>
      </c>
      <c r="G54" s="52" t="s">
        <v>50</v>
      </c>
      <c r="H54" s="45">
        <v>20</v>
      </c>
      <c r="I54" s="112">
        <v>0</v>
      </c>
      <c r="J54" s="112">
        <v>0</v>
      </c>
      <c r="K54" s="112">
        <v>0</v>
      </c>
      <c r="L54" s="112">
        <v>0</v>
      </c>
      <c r="M54" s="5"/>
      <c r="Q54" s="53"/>
      <c r="R54" s="5"/>
    </row>
    <row r="55" spans="1:18" ht="26.25" customHeight="1">
      <c r="A55" s="67">
        <v>2</v>
      </c>
      <c r="B55" s="49">
        <v>2</v>
      </c>
      <c r="C55" s="48">
        <v>1</v>
      </c>
      <c r="D55" s="56">
        <v>1</v>
      </c>
      <c r="E55" s="49">
        <v>1</v>
      </c>
      <c r="F55" s="50">
        <v>7</v>
      </c>
      <c r="G55" s="56" t="s">
        <v>51</v>
      </c>
      <c r="H55" s="45">
        <v>21</v>
      </c>
      <c r="I55" s="112">
        <v>8000</v>
      </c>
      <c r="J55" s="112">
        <v>8000</v>
      </c>
      <c r="K55" s="112">
        <v>8000</v>
      </c>
      <c r="L55" s="112">
        <v>8000</v>
      </c>
      <c r="M55" s="5"/>
      <c r="Q55" s="53"/>
      <c r="R55" s="5"/>
    </row>
    <row r="56" spans="1:18" ht="12" hidden="1" customHeight="1">
      <c r="A56" s="59">
        <v>2</v>
      </c>
      <c r="B56" s="60">
        <v>2</v>
      </c>
      <c r="C56" s="61">
        <v>1</v>
      </c>
      <c r="D56" s="52">
        <v>1</v>
      </c>
      <c r="E56" s="60">
        <v>1</v>
      </c>
      <c r="F56" s="62">
        <v>11</v>
      </c>
      <c r="G56" s="52" t="s">
        <v>52</v>
      </c>
      <c r="H56" s="45">
        <v>22</v>
      </c>
      <c r="I56" s="113">
        <v>0</v>
      </c>
      <c r="J56" s="112">
        <v>0</v>
      </c>
      <c r="K56" s="112">
        <v>0</v>
      </c>
      <c r="L56" s="112">
        <v>0</v>
      </c>
      <c r="M56" s="5"/>
      <c r="Q56" s="53"/>
      <c r="R56" s="5"/>
    </row>
    <row r="57" spans="1:18" ht="15.75" hidden="1" customHeight="1">
      <c r="A57" s="73">
        <v>2</v>
      </c>
      <c r="B57" s="84">
        <v>2</v>
      </c>
      <c r="C57" s="85">
        <v>1</v>
      </c>
      <c r="D57" s="85">
        <v>1</v>
      </c>
      <c r="E57" s="85">
        <v>1</v>
      </c>
      <c r="F57" s="86">
        <v>12</v>
      </c>
      <c r="G57" s="78" t="s">
        <v>53</v>
      </c>
      <c r="H57" s="45">
        <v>23</v>
      </c>
      <c r="I57" s="117">
        <v>0</v>
      </c>
      <c r="J57" s="112">
        <v>0</v>
      </c>
      <c r="K57" s="112">
        <v>0</v>
      </c>
      <c r="L57" s="112">
        <v>0</v>
      </c>
      <c r="M57" s="5"/>
      <c r="Q57" s="53"/>
      <c r="R57" s="5"/>
    </row>
    <row r="58" spans="1:18" ht="25.5" hidden="1" customHeight="1">
      <c r="A58" s="59">
        <v>2</v>
      </c>
      <c r="B58" s="60">
        <v>2</v>
      </c>
      <c r="C58" s="61">
        <v>1</v>
      </c>
      <c r="D58" s="61">
        <v>1</v>
      </c>
      <c r="E58" s="61">
        <v>1</v>
      </c>
      <c r="F58" s="62">
        <v>14</v>
      </c>
      <c r="G58" s="58" t="s">
        <v>54</v>
      </c>
      <c r="H58" s="45">
        <v>24</v>
      </c>
      <c r="I58" s="113">
        <v>0</v>
      </c>
      <c r="J58" s="113">
        <v>0</v>
      </c>
      <c r="K58" s="113">
        <v>0</v>
      </c>
      <c r="L58" s="113">
        <v>0</v>
      </c>
      <c r="M58" s="5"/>
      <c r="Q58" s="53"/>
      <c r="R58" s="5"/>
    </row>
    <row r="59" spans="1:18" ht="27.75" customHeight="1">
      <c r="A59" s="59">
        <v>2</v>
      </c>
      <c r="B59" s="60">
        <v>2</v>
      </c>
      <c r="C59" s="61">
        <v>1</v>
      </c>
      <c r="D59" s="61">
        <v>1</v>
      </c>
      <c r="E59" s="61">
        <v>1</v>
      </c>
      <c r="F59" s="62">
        <v>15</v>
      </c>
      <c r="G59" s="52" t="s">
        <v>55</v>
      </c>
      <c r="H59" s="45">
        <v>25</v>
      </c>
      <c r="I59" s="113">
        <v>910</v>
      </c>
      <c r="J59" s="112">
        <v>910</v>
      </c>
      <c r="K59" s="112">
        <v>0</v>
      </c>
      <c r="L59" s="112">
        <v>0</v>
      </c>
      <c r="M59" s="5"/>
      <c r="Q59" s="53"/>
      <c r="R59" s="5"/>
    </row>
    <row r="60" spans="1:18" ht="15.75" hidden="1" customHeight="1">
      <c r="A60" s="59">
        <v>2</v>
      </c>
      <c r="B60" s="60">
        <v>2</v>
      </c>
      <c r="C60" s="61">
        <v>1</v>
      </c>
      <c r="D60" s="61">
        <v>1</v>
      </c>
      <c r="E60" s="61">
        <v>1</v>
      </c>
      <c r="F60" s="62">
        <v>16</v>
      </c>
      <c r="G60" s="52" t="s">
        <v>56</v>
      </c>
      <c r="H60" s="45">
        <v>26</v>
      </c>
      <c r="I60" s="113">
        <v>0</v>
      </c>
      <c r="J60" s="112">
        <v>0</v>
      </c>
      <c r="K60" s="112">
        <v>0</v>
      </c>
      <c r="L60" s="112">
        <v>0</v>
      </c>
      <c r="M60" s="5"/>
      <c r="Q60" s="53"/>
      <c r="R60" s="5"/>
    </row>
    <row r="61" spans="1:18" ht="27.75" hidden="1" customHeight="1">
      <c r="A61" s="59">
        <v>2</v>
      </c>
      <c r="B61" s="60">
        <v>2</v>
      </c>
      <c r="C61" s="61">
        <v>1</v>
      </c>
      <c r="D61" s="61">
        <v>1</v>
      </c>
      <c r="E61" s="61">
        <v>1</v>
      </c>
      <c r="F61" s="62">
        <v>17</v>
      </c>
      <c r="G61" s="52" t="s">
        <v>57</v>
      </c>
      <c r="H61" s="45">
        <v>27</v>
      </c>
      <c r="I61" s="113">
        <v>0</v>
      </c>
      <c r="J61" s="113">
        <v>0</v>
      </c>
      <c r="K61" s="113">
        <v>0</v>
      </c>
      <c r="L61" s="113">
        <v>0</v>
      </c>
      <c r="M61" s="5"/>
      <c r="Q61" s="53"/>
      <c r="R61" s="5"/>
    </row>
    <row r="62" spans="1:18" ht="14.25" hidden="1" customHeight="1">
      <c r="A62" s="59">
        <v>2</v>
      </c>
      <c r="B62" s="60">
        <v>2</v>
      </c>
      <c r="C62" s="61">
        <v>1</v>
      </c>
      <c r="D62" s="61">
        <v>1</v>
      </c>
      <c r="E62" s="61">
        <v>1</v>
      </c>
      <c r="F62" s="62">
        <v>20</v>
      </c>
      <c r="G62" s="52" t="s">
        <v>58</v>
      </c>
      <c r="H62" s="45">
        <v>28</v>
      </c>
      <c r="I62" s="113">
        <v>0</v>
      </c>
      <c r="J62" s="112">
        <v>0</v>
      </c>
      <c r="K62" s="112">
        <v>0</v>
      </c>
      <c r="L62" s="112">
        <v>0</v>
      </c>
      <c r="M62" s="5"/>
      <c r="Q62" s="53"/>
      <c r="R62" s="5"/>
    </row>
    <row r="63" spans="1:18" ht="27.75" customHeight="1">
      <c r="A63" s="59">
        <v>2</v>
      </c>
      <c r="B63" s="60">
        <v>2</v>
      </c>
      <c r="C63" s="61">
        <v>1</v>
      </c>
      <c r="D63" s="61">
        <v>1</v>
      </c>
      <c r="E63" s="61">
        <v>1</v>
      </c>
      <c r="F63" s="62">
        <v>21</v>
      </c>
      <c r="G63" s="52" t="s">
        <v>59</v>
      </c>
      <c r="H63" s="45">
        <v>29</v>
      </c>
      <c r="I63" s="113">
        <v>1500</v>
      </c>
      <c r="J63" s="112">
        <v>1500</v>
      </c>
      <c r="K63" s="112">
        <v>1500</v>
      </c>
      <c r="L63" s="112">
        <v>1500</v>
      </c>
      <c r="M63" s="5"/>
      <c r="Q63" s="53"/>
      <c r="R63" s="5"/>
    </row>
    <row r="64" spans="1:18" ht="12" hidden="1" customHeight="1">
      <c r="A64" s="59">
        <v>2</v>
      </c>
      <c r="B64" s="60">
        <v>2</v>
      </c>
      <c r="C64" s="61">
        <v>1</v>
      </c>
      <c r="D64" s="61">
        <v>1</v>
      </c>
      <c r="E64" s="61">
        <v>1</v>
      </c>
      <c r="F64" s="62">
        <v>22</v>
      </c>
      <c r="G64" s="52" t="s">
        <v>60</v>
      </c>
      <c r="H64" s="45">
        <v>30</v>
      </c>
      <c r="I64" s="113">
        <v>0</v>
      </c>
      <c r="J64" s="112">
        <v>0</v>
      </c>
      <c r="K64" s="112">
        <v>0</v>
      </c>
      <c r="L64" s="112">
        <v>0</v>
      </c>
      <c r="M64" s="5"/>
      <c r="Q64" s="53"/>
      <c r="R64" s="5"/>
    </row>
    <row r="65" spans="1:18" ht="12" hidden="1" customHeight="1">
      <c r="A65" s="59">
        <v>2</v>
      </c>
      <c r="B65" s="60">
        <v>2</v>
      </c>
      <c r="C65" s="61">
        <v>1</v>
      </c>
      <c r="D65" s="61">
        <v>1</v>
      </c>
      <c r="E65" s="61">
        <v>1</v>
      </c>
      <c r="F65" s="62">
        <v>23</v>
      </c>
      <c r="G65" s="52" t="s">
        <v>61</v>
      </c>
      <c r="H65" s="45">
        <v>31</v>
      </c>
      <c r="I65" s="113">
        <v>0</v>
      </c>
      <c r="J65" s="112">
        <v>0</v>
      </c>
      <c r="K65" s="112">
        <v>0</v>
      </c>
      <c r="L65" s="112">
        <v>0</v>
      </c>
      <c r="M65" s="5"/>
      <c r="Q65" s="53"/>
      <c r="R65" s="5"/>
    </row>
    <row r="66" spans="1:18" ht="15" customHeight="1">
      <c r="A66" s="59">
        <v>2</v>
      </c>
      <c r="B66" s="60">
        <v>2</v>
      </c>
      <c r="C66" s="61">
        <v>1</v>
      </c>
      <c r="D66" s="61">
        <v>1</v>
      </c>
      <c r="E66" s="61">
        <v>1</v>
      </c>
      <c r="F66" s="62">
        <v>30</v>
      </c>
      <c r="G66" s="52" t="s">
        <v>62</v>
      </c>
      <c r="H66" s="45">
        <v>32</v>
      </c>
      <c r="I66" s="113">
        <v>3700</v>
      </c>
      <c r="J66" s="112">
        <v>3700</v>
      </c>
      <c r="K66" s="112">
        <v>3234.3</v>
      </c>
      <c r="L66" s="112">
        <v>3234.3</v>
      </c>
      <c r="M66" s="5"/>
      <c r="Q66" s="53"/>
      <c r="R66" s="5"/>
    </row>
    <row r="67" spans="1:18" ht="14.25" hidden="1" customHeight="1">
      <c r="A67" s="63">
        <v>2</v>
      </c>
      <c r="B67" s="64">
        <v>3</v>
      </c>
      <c r="C67" s="47"/>
      <c r="D67" s="48"/>
      <c r="E67" s="48"/>
      <c r="F67" s="50"/>
      <c r="G67" s="65" t="s">
        <v>63</v>
      </c>
      <c r="H67" s="45">
        <v>33</v>
      </c>
      <c r="I67" s="118">
        <f>I68</f>
        <v>0</v>
      </c>
      <c r="J67" s="118">
        <f>J68</f>
        <v>0</v>
      </c>
      <c r="K67" s="118">
        <f>K68</f>
        <v>0</v>
      </c>
      <c r="L67" s="118">
        <f>L68</f>
        <v>0</v>
      </c>
      <c r="M67" s="5"/>
    </row>
    <row r="68" spans="1:18" ht="13.5" hidden="1" customHeight="1">
      <c r="A68" s="59">
        <v>2</v>
      </c>
      <c r="B68" s="60">
        <v>3</v>
      </c>
      <c r="C68" s="61">
        <v>1</v>
      </c>
      <c r="D68" s="61"/>
      <c r="E68" s="61"/>
      <c r="F68" s="62"/>
      <c r="G68" s="52" t="s">
        <v>64</v>
      </c>
      <c r="H68" s="45">
        <v>34</v>
      </c>
      <c r="I68" s="109">
        <f>SUM(I69+I74+I79)</f>
        <v>0</v>
      </c>
      <c r="J68" s="132">
        <f>SUM(J69+J74+J79)</f>
        <v>0</v>
      </c>
      <c r="K68" s="110">
        <f>SUM(K69+K74+K79)</f>
        <v>0</v>
      </c>
      <c r="L68" s="109">
        <f>SUM(L69+L74+L79)</f>
        <v>0</v>
      </c>
      <c r="M68" s="5"/>
      <c r="Q68" s="5"/>
      <c r="R68" s="53"/>
    </row>
    <row r="69" spans="1:18" ht="15" hidden="1" customHeight="1">
      <c r="A69" s="59">
        <v>2</v>
      </c>
      <c r="B69" s="60">
        <v>3</v>
      </c>
      <c r="C69" s="61">
        <v>1</v>
      </c>
      <c r="D69" s="61">
        <v>1</v>
      </c>
      <c r="E69" s="61"/>
      <c r="F69" s="62"/>
      <c r="G69" s="52" t="s">
        <v>65</v>
      </c>
      <c r="H69" s="45">
        <v>35</v>
      </c>
      <c r="I69" s="109">
        <f>I70</f>
        <v>0</v>
      </c>
      <c r="J69" s="132">
        <f>J70</f>
        <v>0</v>
      </c>
      <c r="K69" s="110">
        <f>K70</f>
        <v>0</v>
      </c>
      <c r="L69" s="109">
        <f>L70</f>
        <v>0</v>
      </c>
      <c r="M69" s="5"/>
      <c r="Q69" s="53"/>
      <c r="R69" s="5"/>
    </row>
    <row r="70" spans="1:18" ht="13.5" hidden="1" customHeight="1">
      <c r="A70" s="59">
        <v>2</v>
      </c>
      <c r="B70" s="60">
        <v>3</v>
      </c>
      <c r="C70" s="61">
        <v>1</v>
      </c>
      <c r="D70" s="61">
        <v>1</v>
      </c>
      <c r="E70" s="61">
        <v>1</v>
      </c>
      <c r="F70" s="62"/>
      <c r="G70" s="52" t="s">
        <v>65</v>
      </c>
      <c r="H70" s="45">
        <v>36</v>
      </c>
      <c r="I70" s="109">
        <f>SUM(I71:I73)</f>
        <v>0</v>
      </c>
      <c r="J70" s="132">
        <f>SUM(J71:J73)</f>
        <v>0</v>
      </c>
      <c r="K70" s="110">
        <f>SUM(K71:K73)</f>
        <v>0</v>
      </c>
      <c r="L70" s="109">
        <f>SUM(L71:L73)</f>
        <v>0</v>
      </c>
      <c r="M70" s="5"/>
      <c r="Q70" s="53"/>
      <c r="R70" s="5"/>
    </row>
    <row r="71" spans="1:18" s="66" customFormat="1" ht="25.5" hidden="1" customHeight="1">
      <c r="A71" s="59">
        <v>2</v>
      </c>
      <c r="B71" s="60">
        <v>3</v>
      </c>
      <c r="C71" s="61">
        <v>1</v>
      </c>
      <c r="D71" s="61">
        <v>1</v>
      </c>
      <c r="E71" s="61">
        <v>1</v>
      </c>
      <c r="F71" s="62">
        <v>1</v>
      </c>
      <c r="G71" s="52" t="s">
        <v>66</v>
      </c>
      <c r="H71" s="45">
        <v>37</v>
      </c>
      <c r="I71" s="113">
        <v>0</v>
      </c>
      <c r="J71" s="113">
        <v>0</v>
      </c>
      <c r="K71" s="113">
        <v>0</v>
      </c>
      <c r="L71" s="113">
        <v>0</v>
      </c>
      <c r="Q71" s="53"/>
      <c r="R71" s="5"/>
    </row>
    <row r="72" spans="1:18" ht="19.5" hidden="1" customHeight="1">
      <c r="A72" s="59">
        <v>2</v>
      </c>
      <c r="B72" s="49">
        <v>3</v>
      </c>
      <c r="C72" s="48">
        <v>1</v>
      </c>
      <c r="D72" s="48">
        <v>1</v>
      </c>
      <c r="E72" s="48">
        <v>1</v>
      </c>
      <c r="F72" s="50">
        <v>2</v>
      </c>
      <c r="G72" s="56" t="s">
        <v>67</v>
      </c>
      <c r="H72" s="45">
        <v>38</v>
      </c>
      <c r="I72" s="111">
        <v>0</v>
      </c>
      <c r="J72" s="111">
        <v>0</v>
      </c>
      <c r="K72" s="111">
        <v>0</v>
      </c>
      <c r="L72" s="111">
        <v>0</v>
      </c>
      <c r="M72" s="5"/>
      <c r="Q72" s="53"/>
      <c r="R72" s="5"/>
    </row>
    <row r="73" spans="1:18" ht="16.5" hidden="1" customHeight="1">
      <c r="A73" s="60">
        <v>2</v>
      </c>
      <c r="B73" s="61">
        <v>3</v>
      </c>
      <c r="C73" s="61">
        <v>1</v>
      </c>
      <c r="D73" s="61">
        <v>1</v>
      </c>
      <c r="E73" s="61">
        <v>1</v>
      </c>
      <c r="F73" s="62">
        <v>3</v>
      </c>
      <c r="G73" s="52" t="s">
        <v>68</v>
      </c>
      <c r="H73" s="45">
        <v>39</v>
      </c>
      <c r="I73" s="113">
        <v>0</v>
      </c>
      <c r="J73" s="113">
        <v>0</v>
      </c>
      <c r="K73" s="113">
        <v>0</v>
      </c>
      <c r="L73" s="113">
        <v>0</v>
      </c>
      <c r="M73" s="5"/>
      <c r="Q73" s="53"/>
      <c r="R73" s="5"/>
    </row>
    <row r="74" spans="1:18" ht="29.25" hidden="1" customHeight="1">
      <c r="A74" s="49">
        <v>2</v>
      </c>
      <c r="B74" s="48">
        <v>3</v>
      </c>
      <c r="C74" s="48">
        <v>1</v>
      </c>
      <c r="D74" s="48">
        <v>2</v>
      </c>
      <c r="E74" s="48"/>
      <c r="F74" s="50"/>
      <c r="G74" s="56" t="s">
        <v>69</v>
      </c>
      <c r="H74" s="45">
        <v>40</v>
      </c>
      <c r="I74" s="118">
        <f>I75</f>
        <v>0</v>
      </c>
      <c r="J74" s="119">
        <f>J75</f>
        <v>0</v>
      </c>
      <c r="K74" s="120">
        <f>K75</f>
        <v>0</v>
      </c>
      <c r="L74" s="120">
        <f>L75</f>
        <v>0</v>
      </c>
      <c r="M74" s="5"/>
      <c r="Q74" s="53"/>
      <c r="R74" s="5"/>
    </row>
    <row r="75" spans="1:18" ht="27" hidden="1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87"/>
      <c r="G75" s="56" t="s">
        <v>69</v>
      </c>
      <c r="H75" s="45">
        <v>41</v>
      </c>
      <c r="I75" s="114">
        <f>SUM(I76:I78)</f>
        <v>0</v>
      </c>
      <c r="J75" s="121">
        <f>SUM(J76:J78)</f>
        <v>0</v>
      </c>
      <c r="K75" s="122">
        <f>SUM(K76:K78)</f>
        <v>0</v>
      </c>
      <c r="L75" s="110">
        <f>SUM(L76:L78)</f>
        <v>0</v>
      </c>
      <c r="M75" s="5"/>
      <c r="Q75" s="53"/>
      <c r="R75" s="5"/>
    </row>
    <row r="76" spans="1:18" s="66" customFormat="1" ht="27" hidden="1" customHeight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2">
        <v>1</v>
      </c>
      <c r="G76" s="59" t="s">
        <v>66</v>
      </c>
      <c r="H76" s="45">
        <v>42</v>
      </c>
      <c r="I76" s="113">
        <v>0</v>
      </c>
      <c r="J76" s="113">
        <v>0</v>
      </c>
      <c r="K76" s="113">
        <v>0</v>
      </c>
      <c r="L76" s="113">
        <v>0</v>
      </c>
      <c r="Q76" s="53"/>
      <c r="R76" s="5"/>
    </row>
    <row r="77" spans="1:18" ht="16.5" hidden="1" customHeight="1">
      <c r="A77" s="60">
        <v>2</v>
      </c>
      <c r="B77" s="61">
        <v>3</v>
      </c>
      <c r="C77" s="61">
        <v>1</v>
      </c>
      <c r="D77" s="61">
        <v>2</v>
      </c>
      <c r="E77" s="61">
        <v>1</v>
      </c>
      <c r="F77" s="62">
        <v>2</v>
      </c>
      <c r="G77" s="59" t="s">
        <v>67</v>
      </c>
      <c r="H77" s="45">
        <v>43</v>
      </c>
      <c r="I77" s="113">
        <v>0</v>
      </c>
      <c r="J77" s="113">
        <v>0</v>
      </c>
      <c r="K77" s="113">
        <v>0</v>
      </c>
      <c r="L77" s="113">
        <v>0</v>
      </c>
      <c r="M77" s="5"/>
      <c r="Q77" s="53"/>
      <c r="R77" s="5"/>
    </row>
    <row r="78" spans="1:18" ht="15" hidden="1" customHeight="1">
      <c r="A78" s="60">
        <v>2</v>
      </c>
      <c r="B78" s="61">
        <v>3</v>
      </c>
      <c r="C78" s="61">
        <v>1</v>
      </c>
      <c r="D78" s="61">
        <v>2</v>
      </c>
      <c r="E78" s="61">
        <v>1</v>
      </c>
      <c r="F78" s="62">
        <v>3</v>
      </c>
      <c r="G78" s="59" t="s">
        <v>68</v>
      </c>
      <c r="H78" s="45">
        <v>44</v>
      </c>
      <c r="I78" s="113">
        <v>0</v>
      </c>
      <c r="J78" s="113">
        <v>0</v>
      </c>
      <c r="K78" s="113">
        <v>0</v>
      </c>
      <c r="L78" s="113">
        <v>0</v>
      </c>
      <c r="M78" s="5"/>
      <c r="Q78" s="53"/>
      <c r="R78" s="5"/>
    </row>
    <row r="79" spans="1:18" ht="27.75" hidden="1" customHeight="1">
      <c r="A79" s="60">
        <v>2</v>
      </c>
      <c r="B79" s="61">
        <v>3</v>
      </c>
      <c r="C79" s="61">
        <v>1</v>
      </c>
      <c r="D79" s="61">
        <v>3</v>
      </c>
      <c r="E79" s="61"/>
      <c r="F79" s="62"/>
      <c r="G79" s="59" t="s">
        <v>70</v>
      </c>
      <c r="H79" s="45">
        <v>45</v>
      </c>
      <c r="I79" s="109">
        <f>I80</f>
        <v>0</v>
      </c>
      <c r="J79" s="132">
        <f>J80</f>
        <v>0</v>
      </c>
      <c r="K79" s="110">
        <f>K80</f>
        <v>0</v>
      </c>
      <c r="L79" s="110">
        <f>L80</f>
        <v>0</v>
      </c>
      <c r="M79" s="5"/>
      <c r="Q79" s="53"/>
      <c r="R79" s="5"/>
    </row>
    <row r="80" spans="1:18" ht="26.25" hidden="1" customHeight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2"/>
      <c r="G80" s="59" t="s">
        <v>71</v>
      </c>
      <c r="H80" s="45">
        <v>46</v>
      </c>
      <c r="I80" s="109">
        <f>SUM(I81:I83)</f>
        <v>0</v>
      </c>
      <c r="J80" s="132">
        <f>SUM(J81:J83)</f>
        <v>0</v>
      </c>
      <c r="K80" s="110">
        <f>SUM(K81:K83)</f>
        <v>0</v>
      </c>
      <c r="L80" s="110">
        <f>SUM(L81:L83)</f>
        <v>0</v>
      </c>
      <c r="M80" s="5"/>
      <c r="Q80" s="53"/>
      <c r="R80" s="5"/>
    </row>
    <row r="81" spans="1:18" ht="15" hidden="1" customHeight="1">
      <c r="A81" s="49">
        <v>2</v>
      </c>
      <c r="B81" s="48">
        <v>3</v>
      </c>
      <c r="C81" s="48">
        <v>1</v>
      </c>
      <c r="D81" s="48">
        <v>3</v>
      </c>
      <c r="E81" s="48">
        <v>1</v>
      </c>
      <c r="F81" s="50">
        <v>1</v>
      </c>
      <c r="G81" s="67" t="s">
        <v>72</v>
      </c>
      <c r="H81" s="45">
        <v>47</v>
      </c>
      <c r="I81" s="111">
        <v>0</v>
      </c>
      <c r="J81" s="111">
        <v>0</v>
      </c>
      <c r="K81" s="111">
        <v>0</v>
      </c>
      <c r="L81" s="111">
        <v>0</v>
      </c>
      <c r="M81" s="5"/>
      <c r="Q81" s="53"/>
      <c r="R81" s="5"/>
    </row>
    <row r="82" spans="1:18" ht="16.5" hidden="1" customHeight="1">
      <c r="A82" s="60">
        <v>2</v>
      </c>
      <c r="B82" s="61">
        <v>3</v>
      </c>
      <c r="C82" s="61">
        <v>1</v>
      </c>
      <c r="D82" s="61">
        <v>3</v>
      </c>
      <c r="E82" s="61">
        <v>1</v>
      </c>
      <c r="F82" s="62">
        <v>2</v>
      </c>
      <c r="G82" s="59" t="s">
        <v>73</v>
      </c>
      <c r="H82" s="45">
        <v>48</v>
      </c>
      <c r="I82" s="113">
        <v>0</v>
      </c>
      <c r="J82" s="113">
        <v>0</v>
      </c>
      <c r="K82" s="113">
        <v>0</v>
      </c>
      <c r="L82" s="113">
        <v>0</v>
      </c>
      <c r="M82" s="5"/>
      <c r="Q82" s="53"/>
      <c r="R82" s="5"/>
    </row>
    <row r="83" spans="1:18" ht="17.25" hidden="1" customHeight="1">
      <c r="A83" s="49">
        <v>2</v>
      </c>
      <c r="B83" s="48">
        <v>3</v>
      </c>
      <c r="C83" s="48">
        <v>1</v>
      </c>
      <c r="D83" s="48">
        <v>3</v>
      </c>
      <c r="E83" s="48">
        <v>1</v>
      </c>
      <c r="F83" s="50">
        <v>3</v>
      </c>
      <c r="G83" s="67" t="s">
        <v>74</v>
      </c>
      <c r="H83" s="45">
        <v>49</v>
      </c>
      <c r="I83" s="111">
        <v>0</v>
      </c>
      <c r="J83" s="111">
        <v>0</v>
      </c>
      <c r="K83" s="111">
        <v>0</v>
      </c>
      <c r="L83" s="111">
        <v>0</v>
      </c>
      <c r="M83" s="5"/>
      <c r="Q83" s="53"/>
      <c r="R83" s="5"/>
    </row>
    <row r="84" spans="1:18" ht="12.75" hidden="1" customHeight="1">
      <c r="A84" s="49">
        <v>2</v>
      </c>
      <c r="B84" s="48">
        <v>3</v>
      </c>
      <c r="C84" s="48">
        <v>2</v>
      </c>
      <c r="D84" s="48"/>
      <c r="E84" s="48"/>
      <c r="F84" s="50"/>
      <c r="G84" s="67" t="s">
        <v>75</v>
      </c>
      <c r="H84" s="45">
        <v>50</v>
      </c>
      <c r="I84" s="109">
        <f t="shared" ref="I84:L85" si="3">I85</f>
        <v>0</v>
      </c>
      <c r="J84" s="109">
        <f t="shared" si="3"/>
        <v>0</v>
      </c>
      <c r="K84" s="109">
        <f t="shared" si="3"/>
        <v>0</v>
      </c>
      <c r="L84" s="109">
        <f t="shared" si="3"/>
        <v>0</v>
      </c>
      <c r="M84" s="5"/>
    </row>
    <row r="85" spans="1:18" ht="12" hidden="1" customHeight="1">
      <c r="A85" s="49">
        <v>2</v>
      </c>
      <c r="B85" s="48">
        <v>3</v>
      </c>
      <c r="C85" s="48">
        <v>2</v>
      </c>
      <c r="D85" s="48">
        <v>1</v>
      </c>
      <c r="E85" s="48"/>
      <c r="F85" s="50"/>
      <c r="G85" s="67" t="s">
        <v>75</v>
      </c>
      <c r="H85" s="45">
        <v>51</v>
      </c>
      <c r="I85" s="109">
        <f t="shared" si="3"/>
        <v>0</v>
      </c>
      <c r="J85" s="109">
        <f t="shared" si="3"/>
        <v>0</v>
      </c>
      <c r="K85" s="109">
        <f t="shared" si="3"/>
        <v>0</v>
      </c>
      <c r="L85" s="109">
        <f t="shared" si="3"/>
        <v>0</v>
      </c>
      <c r="M85" s="5"/>
    </row>
    <row r="86" spans="1:18" ht="15.75" hidden="1" customHeight="1">
      <c r="A86" s="49">
        <v>2</v>
      </c>
      <c r="B86" s="48">
        <v>3</v>
      </c>
      <c r="C86" s="48">
        <v>2</v>
      </c>
      <c r="D86" s="48">
        <v>1</v>
      </c>
      <c r="E86" s="48">
        <v>1</v>
      </c>
      <c r="F86" s="50"/>
      <c r="G86" s="67" t="s">
        <v>75</v>
      </c>
      <c r="H86" s="45">
        <v>52</v>
      </c>
      <c r="I86" s="109">
        <f>SUM(I87)</f>
        <v>0</v>
      </c>
      <c r="J86" s="109">
        <f>SUM(J87)</f>
        <v>0</v>
      </c>
      <c r="K86" s="109">
        <f>SUM(K87)</f>
        <v>0</v>
      </c>
      <c r="L86" s="109">
        <f>SUM(L87)</f>
        <v>0</v>
      </c>
      <c r="M86" s="5"/>
    </row>
    <row r="87" spans="1:18" ht="13.5" hidden="1" customHeight="1">
      <c r="A87" s="49">
        <v>2</v>
      </c>
      <c r="B87" s="48">
        <v>3</v>
      </c>
      <c r="C87" s="48">
        <v>2</v>
      </c>
      <c r="D87" s="48">
        <v>1</v>
      </c>
      <c r="E87" s="48">
        <v>1</v>
      </c>
      <c r="F87" s="50">
        <v>1</v>
      </c>
      <c r="G87" s="67" t="s">
        <v>75</v>
      </c>
      <c r="H87" s="45">
        <v>53</v>
      </c>
      <c r="I87" s="113">
        <v>0</v>
      </c>
      <c r="J87" s="113">
        <v>0</v>
      </c>
      <c r="K87" s="113">
        <v>0</v>
      </c>
      <c r="L87" s="113">
        <v>0</v>
      </c>
      <c r="M87" s="5"/>
    </row>
    <row r="88" spans="1:18" ht="16.5" hidden="1" customHeight="1">
      <c r="A88" s="41">
        <v>2</v>
      </c>
      <c r="B88" s="42">
        <v>4</v>
      </c>
      <c r="C88" s="42"/>
      <c r="D88" s="42"/>
      <c r="E88" s="42"/>
      <c r="F88" s="44"/>
      <c r="G88" s="68" t="s">
        <v>76</v>
      </c>
      <c r="H88" s="45">
        <v>54</v>
      </c>
      <c r="I88" s="109">
        <f t="shared" ref="I88:L90" si="4">I89</f>
        <v>0</v>
      </c>
      <c r="J88" s="132">
        <f t="shared" si="4"/>
        <v>0</v>
      </c>
      <c r="K88" s="110">
        <f t="shared" si="4"/>
        <v>0</v>
      </c>
      <c r="L88" s="110">
        <f t="shared" si="4"/>
        <v>0</v>
      </c>
      <c r="M88" s="5"/>
    </row>
    <row r="89" spans="1:18" ht="15.75" hidden="1" customHeight="1">
      <c r="A89" s="60">
        <v>2</v>
      </c>
      <c r="B89" s="61">
        <v>4</v>
      </c>
      <c r="C89" s="61">
        <v>1</v>
      </c>
      <c r="D89" s="61"/>
      <c r="E89" s="61"/>
      <c r="F89" s="62"/>
      <c r="G89" s="59" t="s">
        <v>77</v>
      </c>
      <c r="H89" s="45">
        <v>55</v>
      </c>
      <c r="I89" s="109">
        <f t="shared" si="4"/>
        <v>0</v>
      </c>
      <c r="J89" s="132">
        <f t="shared" si="4"/>
        <v>0</v>
      </c>
      <c r="K89" s="110">
        <f t="shared" si="4"/>
        <v>0</v>
      </c>
      <c r="L89" s="110">
        <f t="shared" si="4"/>
        <v>0</v>
      </c>
      <c r="M89" s="5"/>
    </row>
    <row r="90" spans="1:18" ht="17.25" hidden="1" customHeight="1">
      <c r="A90" s="60">
        <v>2</v>
      </c>
      <c r="B90" s="61">
        <v>4</v>
      </c>
      <c r="C90" s="61">
        <v>1</v>
      </c>
      <c r="D90" s="61">
        <v>1</v>
      </c>
      <c r="E90" s="61"/>
      <c r="F90" s="62"/>
      <c r="G90" s="59" t="s">
        <v>77</v>
      </c>
      <c r="H90" s="45">
        <v>56</v>
      </c>
      <c r="I90" s="109">
        <f t="shared" si="4"/>
        <v>0</v>
      </c>
      <c r="J90" s="132">
        <f t="shared" si="4"/>
        <v>0</v>
      </c>
      <c r="K90" s="110">
        <f t="shared" si="4"/>
        <v>0</v>
      </c>
      <c r="L90" s="110">
        <f t="shared" si="4"/>
        <v>0</v>
      </c>
      <c r="M90" s="5"/>
    </row>
    <row r="91" spans="1:18" ht="18" hidden="1" customHeight="1">
      <c r="A91" s="60">
        <v>2</v>
      </c>
      <c r="B91" s="61">
        <v>4</v>
      </c>
      <c r="C91" s="61">
        <v>1</v>
      </c>
      <c r="D91" s="61">
        <v>1</v>
      </c>
      <c r="E91" s="61">
        <v>1</v>
      </c>
      <c r="F91" s="62"/>
      <c r="G91" s="59" t="s">
        <v>77</v>
      </c>
      <c r="H91" s="45">
        <v>57</v>
      </c>
      <c r="I91" s="109">
        <f>SUM(I92:I94)</f>
        <v>0</v>
      </c>
      <c r="J91" s="132">
        <f>SUM(J92:J94)</f>
        <v>0</v>
      </c>
      <c r="K91" s="110">
        <f>SUM(K92:K94)</f>
        <v>0</v>
      </c>
      <c r="L91" s="110">
        <f>SUM(L92:L94)</f>
        <v>0</v>
      </c>
      <c r="M91" s="5"/>
    </row>
    <row r="92" spans="1:18" ht="14.25" hidden="1" customHeight="1">
      <c r="A92" s="60">
        <v>2</v>
      </c>
      <c r="B92" s="61">
        <v>4</v>
      </c>
      <c r="C92" s="61">
        <v>1</v>
      </c>
      <c r="D92" s="61">
        <v>1</v>
      </c>
      <c r="E92" s="61">
        <v>1</v>
      </c>
      <c r="F92" s="62">
        <v>1</v>
      </c>
      <c r="G92" s="59" t="s">
        <v>78</v>
      </c>
      <c r="H92" s="45">
        <v>58</v>
      </c>
      <c r="I92" s="113">
        <v>0</v>
      </c>
      <c r="J92" s="113">
        <v>0</v>
      </c>
      <c r="K92" s="113">
        <v>0</v>
      </c>
      <c r="L92" s="113">
        <v>0</v>
      </c>
      <c r="M92" s="5"/>
    </row>
    <row r="93" spans="1:18" ht="13.5" hidden="1" customHeight="1">
      <c r="A93" s="60">
        <v>2</v>
      </c>
      <c r="B93" s="60">
        <v>4</v>
      </c>
      <c r="C93" s="60">
        <v>1</v>
      </c>
      <c r="D93" s="61">
        <v>1</v>
      </c>
      <c r="E93" s="61">
        <v>1</v>
      </c>
      <c r="F93" s="69">
        <v>2</v>
      </c>
      <c r="G93" s="52" t="s">
        <v>79</v>
      </c>
      <c r="H93" s="45">
        <v>59</v>
      </c>
      <c r="I93" s="113">
        <v>0</v>
      </c>
      <c r="J93" s="113">
        <v>0</v>
      </c>
      <c r="K93" s="113">
        <v>0</v>
      </c>
      <c r="L93" s="113">
        <v>0</v>
      </c>
      <c r="M93" s="5"/>
    </row>
    <row r="94" spans="1:18" ht="12.75" hidden="1" customHeight="1">
      <c r="A94" s="60">
        <v>2</v>
      </c>
      <c r="B94" s="61">
        <v>4</v>
      </c>
      <c r="C94" s="60">
        <v>1</v>
      </c>
      <c r="D94" s="61">
        <v>1</v>
      </c>
      <c r="E94" s="61">
        <v>1</v>
      </c>
      <c r="F94" s="69">
        <v>3</v>
      </c>
      <c r="G94" s="52" t="s">
        <v>80</v>
      </c>
      <c r="H94" s="45">
        <v>60</v>
      </c>
      <c r="I94" s="113">
        <v>0</v>
      </c>
      <c r="J94" s="113">
        <v>0</v>
      </c>
      <c r="K94" s="113">
        <v>0</v>
      </c>
      <c r="L94" s="113">
        <v>0</v>
      </c>
    </row>
    <row r="95" spans="1:18" ht="12.75" hidden="1" customHeight="1">
      <c r="A95" s="41">
        <v>2</v>
      </c>
      <c r="B95" s="42">
        <v>5</v>
      </c>
      <c r="C95" s="41"/>
      <c r="D95" s="42"/>
      <c r="E95" s="42"/>
      <c r="F95" s="70"/>
      <c r="G95" s="43" t="s">
        <v>81</v>
      </c>
      <c r="H95" s="45">
        <v>61</v>
      </c>
      <c r="I95" s="109">
        <f>SUM(I96+I101+I106)</f>
        <v>0</v>
      </c>
      <c r="J95" s="132">
        <f>SUM(J96+J101+J106)</f>
        <v>0</v>
      </c>
      <c r="K95" s="110">
        <f>SUM(K96+K101+K106)</f>
        <v>0</v>
      </c>
      <c r="L95" s="110">
        <f>SUM(L96+L101+L106)</f>
        <v>0</v>
      </c>
    </row>
    <row r="96" spans="1:18" ht="12.75" hidden="1" customHeight="1">
      <c r="A96" s="49">
        <v>2</v>
      </c>
      <c r="B96" s="48">
        <v>5</v>
      </c>
      <c r="C96" s="49">
        <v>1</v>
      </c>
      <c r="D96" s="48"/>
      <c r="E96" s="48"/>
      <c r="F96" s="71"/>
      <c r="G96" s="56" t="s">
        <v>82</v>
      </c>
      <c r="H96" s="45">
        <v>62</v>
      </c>
      <c r="I96" s="118">
        <f t="shared" ref="I96:L97" si="5">I97</f>
        <v>0</v>
      </c>
      <c r="J96" s="119">
        <f t="shared" si="5"/>
        <v>0</v>
      </c>
      <c r="K96" s="120">
        <f t="shared" si="5"/>
        <v>0</v>
      </c>
      <c r="L96" s="120">
        <f t="shared" si="5"/>
        <v>0</v>
      </c>
    </row>
    <row r="97" spans="1:13" ht="12.75" hidden="1" customHeight="1">
      <c r="A97" s="60">
        <v>2</v>
      </c>
      <c r="B97" s="61">
        <v>5</v>
      </c>
      <c r="C97" s="60">
        <v>1</v>
      </c>
      <c r="D97" s="61">
        <v>1</v>
      </c>
      <c r="E97" s="61"/>
      <c r="F97" s="69"/>
      <c r="G97" s="52" t="s">
        <v>82</v>
      </c>
      <c r="H97" s="45">
        <v>63</v>
      </c>
      <c r="I97" s="109">
        <f t="shared" si="5"/>
        <v>0</v>
      </c>
      <c r="J97" s="132">
        <f t="shared" si="5"/>
        <v>0</v>
      </c>
      <c r="K97" s="110">
        <f t="shared" si="5"/>
        <v>0</v>
      </c>
      <c r="L97" s="110">
        <f t="shared" si="5"/>
        <v>0</v>
      </c>
    </row>
    <row r="98" spans="1:13" ht="12.7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69"/>
      <c r="G98" s="52" t="s">
        <v>82</v>
      </c>
      <c r="H98" s="45">
        <v>64</v>
      </c>
      <c r="I98" s="109">
        <f>SUM(I99:I100)</f>
        <v>0</v>
      </c>
      <c r="J98" s="132">
        <f>SUM(J99:J100)</f>
        <v>0</v>
      </c>
      <c r="K98" s="110">
        <f>SUM(K99:K100)</f>
        <v>0</v>
      </c>
      <c r="L98" s="110">
        <f>SUM(L99:L100)</f>
        <v>0</v>
      </c>
    </row>
    <row r="99" spans="1:13" ht="25.5" hidden="1" customHeight="1">
      <c r="A99" s="60">
        <v>2</v>
      </c>
      <c r="B99" s="61">
        <v>5</v>
      </c>
      <c r="C99" s="60">
        <v>1</v>
      </c>
      <c r="D99" s="61">
        <v>1</v>
      </c>
      <c r="E99" s="61">
        <v>1</v>
      </c>
      <c r="F99" s="69">
        <v>1</v>
      </c>
      <c r="G99" s="52" t="s">
        <v>83</v>
      </c>
      <c r="H99" s="45">
        <v>65</v>
      </c>
      <c r="I99" s="113">
        <v>0</v>
      </c>
      <c r="J99" s="113">
        <v>0</v>
      </c>
      <c r="K99" s="113">
        <v>0</v>
      </c>
      <c r="L99" s="113">
        <v>0</v>
      </c>
      <c r="M99" s="5"/>
    </row>
    <row r="100" spans="1:13" ht="15.75" hidden="1" customHeight="1">
      <c r="A100" s="60">
        <v>2</v>
      </c>
      <c r="B100" s="61">
        <v>5</v>
      </c>
      <c r="C100" s="60">
        <v>1</v>
      </c>
      <c r="D100" s="61">
        <v>1</v>
      </c>
      <c r="E100" s="61">
        <v>1</v>
      </c>
      <c r="F100" s="69">
        <v>2</v>
      </c>
      <c r="G100" s="52" t="s">
        <v>84</v>
      </c>
      <c r="H100" s="45">
        <v>66</v>
      </c>
      <c r="I100" s="113">
        <v>0</v>
      </c>
      <c r="J100" s="113">
        <v>0</v>
      </c>
      <c r="K100" s="113">
        <v>0</v>
      </c>
      <c r="L100" s="113">
        <v>0</v>
      </c>
      <c r="M100" s="5"/>
    </row>
    <row r="101" spans="1:13" ht="12" hidden="1" customHeight="1">
      <c r="A101" s="60">
        <v>2</v>
      </c>
      <c r="B101" s="61">
        <v>5</v>
      </c>
      <c r="C101" s="60">
        <v>2</v>
      </c>
      <c r="D101" s="61"/>
      <c r="E101" s="61"/>
      <c r="F101" s="69"/>
      <c r="G101" s="52" t="s">
        <v>85</v>
      </c>
      <c r="H101" s="45">
        <v>67</v>
      </c>
      <c r="I101" s="109">
        <f t="shared" ref="I101:L102" si="6">I102</f>
        <v>0</v>
      </c>
      <c r="J101" s="132">
        <f t="shared" si="6"/>
        <v>0</v>
      </c>
      <c r="K101" s="110">
        <f t="shared" si="6"/>
        <v>0</v>
      </c>
      <c r="L101" s="109">
        <f t="shared" si="6"/>
        <v>0</v>
      </c>
      <c r="M101" s="5"/>
    </row>
    <row r="102" spans="1:13" ht="15.75" hidden="1" customHeight="1">
      <c r="A102" s="59">
        <v>2</v>
      </c>
      <c r="B102" s="60">
        <v>5</v>
      </c>
      <c r="C102" s="61">
        <v>2</v>
      </c>
      <c r="D102" s="52">
        <v>1</v>
      </c>
      <c r="E102" s="60"/>
      <c r="F102" s="69"/>
      <c r="G102" s="52" t="s">
        <v>85</v>
      </c>
      <c r="H102" s="45">
        <v>68</v>
      </c>
      <c r="I102" s="109">
        <f t="shared" si="6"/>
        <v>0</v>
      </c>
      <c r="J102" s="132">
        <f t="shared" si="6"/>
        <v>0</v>
      </c>
      <c r="K102" s="110">
        <f t="shared" si="6"/>
        <v>0</v>
      </c>
      <c r="L102" s="109">
        <f t="shared" si="6"/>
        <v>0</v>
      </c>
      <c r="M102" s="5"/>
    </row>
    <row r="103" spans="1:13" ht="15" hidden="1" customHeight="1">
      <c r="A103" s="59">
        <v>2</v>
      </c>
      <c r="B103" s="60">
        <v>5</v>
      </c>
      <c r="C103" s="61">
        <v>2</v>
      </c>
      <c r="D103" s="52">
        <v>1</v>
      </c>
      <c r="E103" s="60">
        <v>1</v>
      </c>
      <c r="F103" s="69"/>
      <c r="G103" s="52" t="s">
        <v>85</v>
      </c>
      <c r="H103" s="45">
        <v>69</v>
      </c>
      <c r="I103" s="109">
        <f>SUM(I104:I105)</f>
        <v>0</v>
      </c>
      <c r="J103" s="132">
        <f>SUM(J104:J105)</f>
        <v>0</v>
      </c>
      <c r="K103" s="110">
        <f>SUM(K104:K105)</f>
        <v>0</v>
      </c>
      <c r="L103" s="109">
        <f>SUM(L104:L105)</f>
        <v>0</v>
      </c>
      <c r="M103" s="5"/>
    </row>
    <row r="104" spans="1:13" ht="25.5" hidden="1" customHeight="1">
      <c r="A104" s="59">
        <v>2</v>
      </c>
      <c r="B104" s="60">
        <v>5</v>
      </c>
      <c r="C104" s="61">
        <v>2</v>
      </c>
      <c r="D104" s="52">
        <v>1</v>
      </c>
      <c r="E104" s="60">
        <v>1</v>
      </c>
      <c r="F104" s="69">
        <v>1</v>
      </c>
      <c r="G104" s="52" t="s">
        <v>86</v>
      </c>
      <c r="H104" s="45">
        <v>70</v>
      </c>
      <c r="I104" s="113">
        <v>0</v>
      </c>
      <c r="J104" s="113">
        <v>0</v>
      </c>
      <c r="K104" s="113">
        <v>0</v>
      </c>
      <c r="L104" s="113">
        <v>0</v>
      </c>
      <c r="M104" s="5"/>
    </row>
    <row r="105" spans="1:13" ht="25.5" hidden="1" customHeight="1">
      <c r="A105" s="59">
        <v>2</v>
      </c>
      <c r="B105" s="60">
        <v>5</v>
      </c>
      <c r="C105" s="61">
        <v>2</v>
      </c>
      <c r="D105" s="52">
        <v>1</v>
      </c>
      <c r="E105" s="60">
        <v>1</v>
      </c>
      <c r="F105" s="69">
        <v>2</v>
      </c>
      <c r="G105" s="52" t="s">
        <v>87</v>
      </c>
      <c r="H105" s="45">
        <v>71</v>
      </c>
      <c r="I105" s="113">
        <v>0</v>
      </c>
      <c r="J105" s="113">
        <v>0</v>
      </c>
      <c r="K105" s="113">
        <v>0</v>
      </c>
      <c r="L105" s="113">
        <v>0</v>
      </c>
      <c r="M105" s="5"/>
    </row>
    <row r="106" spans="1:13" ht="28.5" hidden="1" customHeight="1">
      <c r="A106" s="59">
        <v>2</v>
      </c>
      <c r="B106" s="60">
        <v>5</v>
      </c>
      <c r="C106" s="61">
        <v>3</v>
      </c>
      <c r="D106" s="52"/>
      <c r="E106" s="60"/>
      <c r="F106" s="69"/>
      <c r="G106" s="52" t="s">
        <v>88</v>
      </c>
      <c r="H106" s="45">
        <v>72</v>
      </c>
      <c r="I106" s="109">
        <f>I107+I111</f>
        <v>0</v>
      </c>
      <c r="J106" s="109">
        <f>J107+J111</f>
        <v>0</v>
      </c>
      <c r="K106" s="109">
        <f>K107+K111</f>
        <v>0</v>
      </c>
      <c r="L106" s="109">
        <f>L107+L111</f>
        <v>0</v>
      </c>
      <c r="M106" s="5"/>
    </row>
    <row r="107" spans="1:13" ht="27" hidden="1" customHeight="1">
      <c r="A107" s="59">
        <v>2</v>
      </c>
      <c r="B107" s="60">
        <v>5</v>
      </c>
      <c r="C107" s="61">
        <v>3</v>
      </c>
      <c r="D107" s="52">
        <v>1</v>
      </c>
      <c r="E107" s="60"/>
      <c r="F107" s="69"/>
      <c r="G107" s="52" t="s">
        <v>89</v>
      </c>
      <c r="H107" s="45">
        <v>73</v>
      </c>
      <c r="I107" s="109">
        <f>I108</f>
        <v>0</v>
      </c>
      <c r="J107" s="132">
        <f>J108</f>
        <v>0</v>
      </c>
      <c r="K107" s="110">
        <f>K108</f>
        <v>0</v>
      </c>
      <c r="L107" s="109">
        <f>L108</f>
        <v>0</v>
      </c>
      <c r="M107" s="5"/>
    </row>
    <row r="108" spans="1:13" ht="30" hidden="1" customHeight="1">
      <c r="A108" s="73">
        <v>2</v>
      </c>
      <c r="B108" s="74">
        <v>5</v>
      </c>
      <c r="C108" s="75">
        <v>3</v>
      </c>
      <c r="D108" s="72">
        <v>1</v>
      </c>
      <c r="E108" s="74">
        <v>1</v>
      </c>
      <c r="F108" s="76"/>
      <c r="G108" s="72" t="s">
        <v>89</v>
      </c>
      <c r="H108" s="45">
        <v>74</v>
      </c>
      <c r="I108" s="114">
        <f>SUM(I109:I110)</f>
        <v>0</v>
      </c>
      <c r="J108" s="121">
        <f>SUM(J109:J110)</f>
        <v>0</v>
      </c>
      <c r="K108" s="122">
        <f>SUM(K109:K110)</f>
        <v>0</v>
      </c>
      <c r="L108" s="114">
        <f>SUM(L109:L110)</f>
        <v>0</v>
      </c>
      <c r="M108" s="5"/>
    </row>
    <row r="109" spans="1:13" ht="26.25" hidden="1" customHeight="1">
      <c r="A109" s="59">
        <v>2</v>
      </c>
      <c r="B109" s="60">
        <v>5</v>
      </c>
      <c r="C109" s="61">
        <v>3</v>
      </c>
      <c r="D109" s="52">
        <v>1</v>
      </c>
      <c r="E109" s="60">
        <v>1</v>
      </c>
      <c r="F109" s="69">
        <v>1</v>
      </c>
      <c r="G109" s="52" t="s">
        <v>89</v>
      </c>
      <c r="H109" s="45">
        <v>75</v>
      </c>
      <c r="I109" s="113">
        <v>0</v>
      </c>
      <c r="J109" s="113">
        <v>0</v>
      </c>
      <c r="K109" s="113">
        <v>0</v>
      </c>
      <c r="L109" s="113">
        <v>0</v>
      </c>
      <c r="M109" s="5"/>
    </row>
    <row r="110" spans="1:13" ht="26.25" hidden="1" customHeight="1">
      <c r="A110" s="73">
        <v>2</v>
      </c>
      <c r="B110" s="74">
        <v>5</v>
      </c>
      <c r="C110" s="75">
        <v>3</v>
      </c>
      <c r="D110" s="72">
        <v>1</v>
      </c>
      <c r="E110" s="74">
        <v>1</v>
      </c>
      <c r="F110" s="76">
        <v>2</v>
      </c>
      <c r="G110" s="72" t="s">
        <v>90</v>
      </c>
      <c r="H110" s="45">
        <v>76</v>
      </c>
      <c r="I110" s="113">
        <v>0</v>
      </c>
      <c r="J110" s="113">
        <v>0</v>
      </c>
      <c r="K110" s="113">
        <v>0</v>
      </c>
      <c r="L110" s="113">
        <v>0</v>
      </c>
      <c r="M110" s="5"/>
    </row>
    <row r="111" spans="1:13" ht="27.75" hidden="1" customHeight="1">
      <c r="A111" s="73">
        <v>2</v>
      </c>
      <c r="B111" s="74">
        <v>5</v>
      </c>
      <c r="C111" s="75">
        <v>3</v>
      </c>
      <c r="D111" s="72">
        <v>2</v>
      </c>
      <c r="E111" s="74"/>
      <c r="F111" s="76"/>
      <c r="G111" s="72" t="s">
        <v>91</v>
      </c>
      <c r="H111" s="45">
        <v>77</v>
      </c>
      <c r="I111" s="114">
        <f>I112</f>
        <v>0</v>
      </c>
      <c r="J111" s="114">
        <f>J112</f>
        <v>0</v>
      </c>
      <c r="K111" s="114">
        <f>K112</f>
        <v>0</v>
      </c>
      <c r="L111" s="114">
        <f>L112</f>
        <v>0</v>
      </c>
      <c r="M111" s="5"/>
    </row>
    <row r="112" spans="1:13" ht="25.5" hidden="1" customHeight="1">
      <c r="A112" s="73">
        <v>2</v>
      </c>
      <c r="B112" s="74">
        <v>5</v>
      </c>
      <c r="C112" s="75">
        <v>3</v>
      </c>
      <c r="D112" s="72">
        <v>2</v>
      </c>
      <c r="E112" s="74">
        <v>1</v>
      </c>
      <c r="F112" s="76"/>
      <c r="G112" s="72" t="s">
        <v>91</v>
      </c>
      <c r="H112" s="45">
        <v>78</v>
      </c>
      <c r="I112" s="114">
        <f>SUM(I113:I114)</f>
        <v>0</v>
      </c>
      <c r="J112" s="114">
        <f>SUM(J113:J114)</f>
        <v>0</v>
      </c>
      <c r="K112" s="114">
        <f>SUM(K113:K114)</f>
        <v>0</v>
      </c>
      <c r="L112" s="114">
        <f>SUM(L113:L114)</f>
        <v>0</v>
      </c>
      <c r="M112" s="5"/>
    </row>
    <row r="113" spans="1:13" ht="30" hidden="1" customHeight="1">
      <c r="A113" s="73">
        <v>2</v>
      </c>
      <c r="B113" s="74">
        <v>5</v>
      </c>
      <c r="C113" s="75">
        <v>3</v>
      </c>
      <c r="D113" s="72">
        <v>2</v>
      </c>
      <c r="E113" s="74">
        <v>1</v>
      </c>
      <c r="F113" s="76">
        <v>1</v>
      </c>
      <c r="G113" s="72" t="s">
        <v>91</v>
      </c>
      <c r="H113" s="45">
        <v>79</v>
      </c>
      <c r="I113" s="113">
        <v>0</v>
      </c>
      <c r="J113" s="113">
        <v>0</v>
      </c>
      <c r="K113" s="113">
        <v>0</v>
      </c>
      <c r="L113" s="113">
        <v>0</v>
      </c>
      <c r="M113" s="5"/>
    </row>
    <row r="114" spans="1:13" ht="18" hidden="1" customHeight="1">
      <c r="A114" s="73">
        <v>2</v>
      </c>
      <c r="B114" s="74">
        <v>5</v>
      </c>
      <c r="C114" s="75">
        <v>3</v>
      </c>
      <c r="D114" s="72">
        <v>2</v>
      </c>
      <c r="E114" s="74">
        <v>1</v>
      </c>
      <c r="F114" s="76">
        <v>2</v>
      </c>
      <c r="G114" s="72" t="s">
        <v>92</v>
      </c>
      <c r="H114" s="45">
        <v>80</v>
      </c>
      <c r="I114" s="113">
        <v>0</v>
      </c>
      <c r="J114" s="113">
        <v>0</v>
      </c>
      <c r="K114" s="113">
        <v>0</v>
      </c>
      <c r="L114" s="113">
        <v>0</v>
      </c>
      <c r="M114" s="5"/>
    </row>
    <row r="115" spans="1:13" ht="16.5" hidden="1" customHeight="1">
      <c r="A115" s="68">
        <v>2</v>
      </c>
      <c r="B115" s="41">
        <v>6</v>
      </c>
      <c r="C115" s="42"/>
      <c r="D115" s="43"/>
      <c r="E115" s="41"/>
      <c r="F115" s="70"/>
      <c r="G115" s="77" t="s">
        <v>93</v>
      </c>
      <c r="H115" s="45">
        <v>81</v>
      </c>
      <c r="I115" s="109">
        <f>SUM(I116+I121+I125+I129+I133+I137)</f>
        <v>0</v>
      </c>
      <c r="J115" s="109">
        <f>SUM(J116+J121+J125+J129+J133+J137)</f>
        <v>0</v>
      </c>
      <c r="K115" s="109">
        <f>SUM(K116+K121+K125+K129+K133+K137)</f>
        <v>0</v>
      </c>
      <c r="L115" s="109">
        <f>SUM(L116+L121+L125+L129+L133+L137)</f>
        <v>0</v>
      </c>
      <c r="M115" s="5"/>
    </row>
    <row r="116" spans="1:13" ht="14.25" hidden="1" customHeight="1">
      <c r="A116" s="73">
        <v>2</v>
      </c>
      <c r="B116" s="74">
        <v>6</v>
      </c>
      <c r="C116" s="75">
        <v>1</v>
      </c>
      <c r="D116" s="72"/>
      <c r="E116" s="74"/>
      <c r="F116" s="76"/>
      <c r="G116" s="72" t="s">
        <v>94</v>
      </c>
      <c r="H116" s="45">
        <v>82</v>
      </c>
      <c r="I116" s="114">
        <f t="shared" ref="I116:L117" si="7">I117</f>
        <v>0</v>
      </c>
      <c r="J116" s="121">
        <f t="shared" si="7"/>
        <v>0</v>
      </c>
      <c r="K116" s="122">
        <f t="shared" si="7"/>
        <v>0</v>
      </c>
      <c r="L116" s="114">
        <f t="shared" si="7"/>
        <v>0</v>
      </c>
      <c r="M116" s="5"/>
    </row>
    <row r="117" spans="1:13" ht="14.25" hidden="1" customHeight="1">
      <c r="A117" s="59">
        <v>2</v>
      </c>
      <c r="B117" s="60">
        <v>6</v>
      </c>
      <c r="C117" s="61">
        <v>1</v>
      </c>
      <c r="D117" s="52">
        <v>1</v>
      </c>
      <c r="E117" s="60"/>
      <c r="F117" s="69"/>
      <c r="G117" s="52" t="s">
        <v>94</v>
      </c>
      <c r="H117" s="45">
        <v>83</v>
      </c>
      <c r="I117" s="109">
        <f t="shared" si="7"/>
        <v>0</v>
      </c>
      <c r="J117" s="132">
        <f t="shared" si="7"/>
        <v>0</v>
      </c>
      <c r="K117" s="110">
        <f t="shared" si="7"/>
        <v>0</v>
      </c>
      <c r="L117" s="109">
        <f t="shared" si="7"/>
        <v>0</v>
      </c>
      <c r="M117" s="5"/>
    </row>
    <row r="118" spans="1:13" ht="12.75" hidden="1" customHeight="1">
      <c r="A118" s="59">
        <v>2</v>
      </c>
      <c r="B118" s="60">
        <v>6</v>
      </c>
      <c r="C118" s="61">
        <v>1</v>
      </c>
      <c r="D118" s="52">
        <v>1</v>
      </c>
      <c r="E118" s="60">
        <v>1</v>
      </c>
      <c r="F118" s="69"/>
      <c r="G118" s="52" t="s">
        <v>94</v>
      </c>
      <c r="H118" s="45">
        <v>84</v>
      </c>
      <c r="I118" s="109">
        <f>SUM(I119:I120)</f>
        <v>0</v>
      </c>
      <c r="J118" s="132">
        <f>SUM(J119:J120)</f>
        <v>0</v>
      </c>
      <c r="K118" s="110">
        <f>SUM(K119:K120)</f>
        <v>0</v>
      </c>
      <c r="L118" s="109">
        <f>SUM(L119:L120)</f>
        <v>0</v>
      </c>
    </row>
    <row r="119" spans="1:13" ht="13.5" hidden="1" customHeight="1">
      <c r="A119" s="59">
        <v>2</v>
      </c>
      <c r="B119" s="60">
        <v>6</v>
      </c>
      <c r="C119" s="61">
        <v>1</v>
      </c>
      <c r="D119" s="52">
        <v>1</v>
      </c>
      <c r="E119" s="60">
        <v>1</v>
      </c>
      <c r="F119" s="69">
        <v>1</v>
      </c>
      <c r="G119" s="52" t="s">
        <v>95</v>
      </c>
      <c r="H119" s="45">
        <v>85</v>
      </c>
      <c r="I119" s="113">
        <v>0</v>
      </c>
      <c r="J119" s="113">
        <v>0</v>
      </c>
      <c r="K119" s="113">
        <v>0</v>
      </c>
      <c r="L119" s="113">
        <v>0</v>
      </c>
      <c r="M119" s="5"/>
    </row>
    <row r="120" spans="1:13" ht="12.75" hidden="1" customHeight="1">
      <c r="A120" s="67">
        <v>2</v>
      </c>
      <c r="B120" s="49">
        <v>6</v>
      </c>
      <c r="C120" s="48">
        <v>1</v>
      </c>
      <c r="D120" s="56">
        <v>1</v>
      </c>
      <c r="E120" s="49">
        <v>1</v>
      </c>
      <c r="F120" s="71">
        <v>2</v>
      </c>
      <c r="G120" s="56" t="s">
        <v>96</v>
      </c>
      <c r="H120" s="45">
        <v>86</v>
      </c>
      <c r="I120" s="111">
        <v>0</v>
      </c>
      <c r="J120" s="111">
        <v>0</v>
      </c>
      <c r="K120" s="111">
        <v>0</v>
      </c>
      <c r="L120" s="111">
        <v>0</v>
      </c>
    </row>
    <row r="121" spans="1:13" ht="25.5" hidden="1" customHeight="1">
      <c r="A121" s="59">
        <v>2</v>
      </c>
      <c r="B121" s="60">
        <v>6</v>
      </c>
      <c r="C121" s="61">
        <v>2</v>
      </c>
      <c r="D121" s="52"/>
      <c r="E121" s="60"/>
      <c r="F121" s="69"/>
      <c r="G121" s="52" t="s">
        <v>97</v>
      </c>
      <c r="H121" s="45">
        <v>87</v>
      </c>
      <c r="I121" s="109">
        <f t="shared" ref="I121:L123" si="8">I122</f>
        <v>0</v>
      </c>
      <c r="J121" s="132">
        <f t="shared" si="8"/>
        <v>0</v>
      </c>
      <c r="K121" s="110">
        <f t="shared" si="8"/>
        <v>0</v>
      </c>
      <c r="L121" s="109">
        <f t="shared" si="8"/>
        <v>0</v>
      </c>
      <c r="M121" s="5"/>
    </row>
    <row r="122" spans="1:13" ht="14.25" hidden="1" customHeight="1">
      <c r="A122" s="59">
        <v>2</v>
      </c>
      <c r="B122" s="60">
        <v>6</v>
      </c>
      <c r="C122" s="61">
        <v>2</v>
      </c>
      <c r="D122" s="52">
        <v>1</v>
      </c>
      <c r="E122" s="60"/>
      <c r="F122" s="69"/>
      <c r="G122" s="52" t="s">
        <v>97</v>
      </c>
      <c r="H122" s="45">
        <v>88</v>
      </c>
      <c r="I122" s="109">
        <f t="shared" si="8"/>
        <v>0</v>
      </c>
      <c r="J122" s="132">
        <f t="shared" si="8"/>
        <v>0</v>
      </c>
      <c r="K122" s="110">
        <f t="shared" si="8"/>
        <v>0</v>
      </c>
      <c r="L122" s="109">
        <f t="shared" si="8"/>
        <v>0</v>
      </c>
      <c r="M122" s="5"/>
    </row>
    <row r="123" spans="1:13" ht="14.25" hidden="1" customHeight="1">
      <c r="A123" s="59">
        <v>2</v>
      </c>
      <c r="B123" s="60">
        <v>6</v>
      </c>
      <c r="C123" s="61">
        <v>2</v>
      </c>
      <c r="D123" s="52">
        <v>1</v>
      </c>
      <c r="E123" s="60">
        <v>1</v>
      </c>
      <c r="F123" s="69"/>
      <c r="G123" s="52" t="s">
        <v>97</v>
      </c>
      <c r="H123" s="45">
        <v>89</v>
      </c>
      <c r="I123" s="139">
        <f t="shared" si="8"/>
        <v>0</v>
      </c>
      <c r="J123" s="123">
        <f t="shared" si="8"/>
        <v>0</v>
      </c>
      <c r="K123" s="124">
        <f t="shared" si="8"/>
        <v>0</v>
      </c>
      <c r="L123" s="139">
        <f t="shared" si="8"/>
        <v>0</v>
      </c>
      <c r="M123" s="5"/>
    </row>
    <row r="124" spans="1:13" ht="25.5" hidden="1" customHeight="1">
      <c r="A124" s="59">
        <v>2</v>
      </c>
      <c r="B124" s="60">
        <v>6</v>
      </c>
      <c r="C124" s="61">
        <v>2</v>
      </c>
      <c r="D124" s="52">
        <v>1</v>
      </c>
      <c r="E124" s="60">
        <v>1</v>
      </c>
      <c r="F124" s="69">
        <v>1</v>
      </c>
      <c r="G124" s="52" t="s">
        <v>97</v>
      </c>
      <c r="H124" s="45">
        <v>90</v>
      </c>
      <c r="I124" s="113">
        <v>0</v>
      </c>
      <c r="J124" s="113">
        <v>0</v>
      </c>
      <c r="K124" s="113">
        <v>0</v>
      </c>
      <c r="L124" s="113">
        <v>0</v>
      </c>
      <c r="M124" s="5"/>
    </row>
    <row r="125" spans="1:13" ht="26.25" hidden="1" customHeight="1">
      <c r="A125" s="67">
        <v>2</v>
      </c>
      <c r="B125" s="49">
        <v>6</v>
      </c>
      <c r="C125" s="48">
        <v>3</v>
      </c>
      <c r="D125" s="56"/>
      <c r="E125" s="49"/>
      <c r="F125" s="71"/>
      <c r="G125" s="56" t="s">
        <v>98</v>
      </c>
      <c r="H125" s="45">
        <v>91</v>
      </c>
      <c r="I125" s="118">
        <f t="shared" ref="I125:L127" si="9">I126</f>
        <v>0</v>
      </c>
      <c r="J125" s="119">
        <f t="shared" si="9"/>
        <v>0</v>
      </c>
      <c r="K125" s="120">
        <f t="shared" si="9"/>
        <v>0</v>
      </c>
      <c r="L125" s="118">
        <f t="shared" si="9"/>
        <v>0</v>
      </c>
      <c r="M125" s="5"/>
    </row>
    <row r="126" spans="1:13" ht="25.5" hidden="1" customHeight="1">
      <c r="A126" s="59">
        <v>2</v>
      </c>
      <c r="B126" s="60">
        <v>6</v>
      </c>
      <c r="C126" s="61">
        <v>3</v>
      </c>
      <c r="D126" s="52">
        <v>1</v>
      </c>
      <c r="E126" s="60"/>
      <c r="F126" s="69"/>
      <c r="G126" s="52" t="s">
        <v>98</v>
      </c>
      <c r="H126" s="45">
        <v>92</v>
      </c>
      <c r="I126" s="109">
        <f t="shared" si="9"/>
        <v>0</v>
      </c>
      <c r="J126" s="132">
        <f t="shared" si="9"/>
        <v>0</v>
      </c>
      <c r="K126" s="110">
        <f t="shared" si="9"/>
        <v>0</v>
      </c>
      <c r="L126" s="109">
        <f t="shared" si="9"/>
        <v>0</v>
      </c>
      <c r="M126" s="5"/>
    </row>
    <row r="127" spans="1:13" ht="26.25" hidden="1" customHeight="1">
      <c r="A127" s="59">
        <v>2</v>
      </c>
      <c r="B127" s="60">
        <v>6</v>
      </c>
      <c r="C127" s="61">
        <v>3</v>
      </c>
      <c r="D127" s="52">
        <v>1</v>
      </c>
      <c r="E127" s="60">
        <v>1</v>
      </c>
      <c r="F127" s="69"/>
      <c r="G127" s="52" t="s">
        <v>98</v>
      </c>
      <c r="H127" s="45">
        <v>93</v>
      </c>
      <c r="I127" s="109">
        <f t="shared" si="9"/>
        <v>0</v>
      </c>
      <c r="J127" s="132">
        <f t="shared" si="9"/>
        <v>0</v>
      </c>
      <c r="K127" s="110">
        <f t="shared" si="9"/>
        <v>0</v>
      </c>
      <c r="L127" s="109">
        <f t="shared" si="9"/>
        <v>0</v>
      </c>
      <c r="M127" s="5"/>
    </row>
    <row r="128" spans="1:13" ht="27" hidden="1" customHeight="1">
      <c r="A128" s="59">
        <v>2</v>
      </c>
      <c r="B128" s="60">
        <v>6</v>
      </c>
      <c r="C128" s="61">
        <v>3</v>
      </c>
      <c r="D128" s="52">
        <v>1</v>
      </c>
      <c r="E128" s="60">
        <v>1</v>
      </c>
      <c r="F128" s="69">
        <v>1</v>
      </c>
      <c r="G128" s="52" t="s">
        <v>98</v>
      </c>
      <c r="H128" s="45">
        <v>94</v>
      </c>
      <c r="I128" s="113">
        <v>0</v>
      </c>
      <c r="J128" s="113">
        <v>0</v>
      </c>
      <c r="K128" s="113">
        <v>0</v>
      </c>
      <c r="L128" s="113">
        <v>0</v>
      </c>
      <c r="M128" s="5"/>
    </row>
    <row r="129" spans="1:13" ht="25.5" hidden="1" customHeight="1">
      <c r="A129" s="67">
        <v>2</v>
      </c>
      <c r="B129" s="49">
        <v>6</v>
      </c>
      <c r="C129" s="48">
        <v>4</v>
      </c>
      <c r="D129" s="56"/>
      <c r="E129" s="49"/>
      <c r="F129" s="71"/>
      <c r="G129" s="56" t="s">
        <v>99</v>
      </c>
      <c r="H129" s="45">
        <v>95</v>
      </c>
      <c r="I129" s="118">
        <f t="shared" ref="I129:L131" si="10">I130</f>
        <v>0</v>
      </c>
      <c r="J129" s="119">
        <f t="shared" si="10"/>
        <v>0</v>
      </c>
      <c r="K129" s="120">
        <f t="shared" si="10"/>
        <v>0</v>
      </c>
      <c r="L129" s="118">
        <f t="shared" si="10"/>
        <v>0</v>
      </c>
      <c r="M129" s="5"/>
    </row>
    <row r="130" spans="1:13" ht="27" hidden="1" customHeight="1">
      <c r="A130" s="59">
        <v>2</v>
      </c>
      <c r="B130" s="60">
        <v>6</v>
      </c>
      <c r="C130" s="61">
        <v>4</v>
      </c>
      <c r="D130" s="52">
        <v>1</v>
      </c>
      <c r="E130" s="60"/>
      <c r="F130" s="69"/>
      <c r="G130" s="52" t="s">
        <v>99</v>
      </c>
      <c r="H130" s="45">
        <v>96</v>
      </c>
      <c r="I130" s="109">
        <f t="shared" si="10"/>
        <v>0</v>
      </c>
      <c r="J130" s="132">
        <f t="shared" si="10"/>
        <v>0</v>
      </c>
      <c r="K130" s="110">
        <f t="shared" si="10"/>
        <v>0</v>
      </c>
      <c r="L130" s="109">
        <f t="shared" si="10"/>
        <v>0</v>
      </c>
      <c r="M130" s="5"/>
    </row>
    <row r="131" spans="1:13" ht="27" hidden="1" customHeight="1">
      <c r="A131" s="59">
        <v>2</v>
      </c>
      <c r="B131" s="60">
        <v>6</v>
      </c>
      <c r="C131" s="61">
        <v>4</v>
      </c>
      <c r="D131" s="52">
        <v>1</v>
      </c>
      <c r="E131" s="60">
        <v>1</v>
      </c>
      <c r="F131" s="69"/>
      <c r="G131" s="52" t="s">
        <v>99</v>
      </c>
      <c r="H131" s="45">
        <v>97</v>
      </c>
      <c r="I131" s="109">
        <f t="shared" si="10"/>
        <v>0</v>
      </c>
      <c r="J131" s="132">
        <f t="shared" si="10"/>
        <v>0</v>
      </c>
      <c r="K131" s="110">
        <f t="shared" si="10"/>
        <v>0</v>
      </c>
      <c r="L131" s="109">
        <f t="shared" si="10"/>
        <v>0</v>
      </c>
      <c r="M131" s="5"/>
    </row>
    <row r="132" spans="1:13" ht="27.75" hidden="1" customHeight="1">
      <c r="A132" s="59">
        <v>2</v>
      </c>
      <c r="B132" s="60">
        <v>6</v>
      </c>
      <c r="C132" s="61">
        <v>4</v>
      </c>
      <c r="D132" s="52">
        <v>1</v>
      </c>
      <c r="E132" s="60">
        <v>1</v>
      </c>
      <c r="F132" s="69">
        <v>1</v>
      </c>
      <c r="G132" s="52" t="s">
        <v>99</v>
      </c>
      <c r="H132" s="45">
        <v>98</v>
      </c>
      <c r="I132" s="113">
        <v>0</v>
      </c>
      <c r="J132" s="113">
        <v>0</v>
      </c>
      <c r="K132" s="113">
        <v>0</v>
      </c>
      <c r="L132" s="113">
        <v>0</v>
      </c>
      <c r="M132" s="5"/>
    </row>
    <row r="133" spans="1:13" ht="27" hidden="1" customHeight="1">
      <c r="A133" s="73">
        <v>2</v>
      </c>
      <c r="B133" s="84">
        <v>6</v>
      </c>
      <c r="C133" s="85">
        <v>5</v>
      </c>
      <c r="D133" s="78"/>
      <c r="E133" s="84"/>
      <c r="F133" s="79"/>
      <c r="G133" s="78" t="s">
        <v>100</v>
      </c>
      <c r="H133" s="45">
        <v>99</v>
      </c>
      <c r="I133" s="115">
        <f t="shared" ref="I133:L135" si="11">I134</f>
        <v>0</v>
      </c>
      <c r="J133" s="125">
        <f t="shared" si="11"/>
        <v>0</v>
      </c>
      <c r="K133" s="116">
        <f t="shared" si="11"/>
        <v>0</v>
      </c>
      <c r="L133" s="115">
        <f t="shared" si="11"/>
        <v>0</v>
      </c>
      <c r="M133" s="5"/>
    </row>
    <row r="134" spans="1:13" ht="29.25" hidden="1" customHeight="1">
      <c r="A134" s="59">
        <v>2</v>
      </c>
      <c r="B134" s="60">
        <v>6</v>
      </c>
      <c r="C134" s="61">
        <v>5</v>
      </c>
      <c r="D134" s="52">
        <v>1</v>
      </c>
      <c r="E134" s="60"/>
      <c r="F134" s="69"/>
      <c r="G134" s="78" t="s">
        <v>100</v>
      </c>
      <c r="H134" s="45">
        <v>100</v>
      </c>
      <c r="I134" s="109">
        <f t="shared" si="11"/>
        <v>0</v>
      </c>
      <c r="J134" s="132">
        <f t="shared" si="11"/>
        <v>0</v>
      </c>
      <c r="K134" s="110">
        <f t="shared" si="11"/>
        <v>0</v>
      </c>
      <c r="L134" s="109">
        <f t="shared" si="11"/>
        <v>0</v>
      </c>
      <c r="M134" s="5"/>
    </row>
    <row r="135" spans="1:13" ht="25.5" hidden="1" customHeight="1">
      <c r="A135" s="59">
        <v>2</v>
      </c>
      <c r="B135" s="60">
        <v>6</v>
      </c>
      <c r="C135" s="61">
        <v>5</v>
      </c>
      <c r="D135" s="52">
        <v>1</v>
      </c>
      <c r="E135" s="60">
        <v>1</v>
      </c>
      <c r="F135" s="69"/>
      <c r="G135" s="78" t="s">
        <v>100</v>
      </c>
      <c r="H135" s="45">
        <v>101</v>
      </c>
      <c r="I135" s="109">
        <f t="shared" si="11"/>
        <v>0</v>
      </c>
      <c r="J135" s="132">
        <f t="shared" si="11"/>
        <v>0</v>
      </c>
      <c r="K135" s="110">
        <f t="shared" si="11"/>
        <v>0</v>
      </c>
      <c r="L135" s="109">
        <f t="shared" si="11"/>
        <v>0</v>
      </c>
      <c r="M135" s="5"/>
    </row>
    <row r="136" spans="1:13" ht="27.75" hidden="1" customHeight="1">
      <c r="A136" s="60">
        <v>2</v>
      </c>
      <c r="B136" s="61">
        <v>6</v>
      </c>
      <c r="C136" s="60">
        <v>5</v>
      </c>
      <c r="D136" s="60">
        <v>1</v>
      </c>
      <c r="E136" s="52">
        <v>1</v>
      </c>
      <c r="F136" s="69">
        <v>1</v>
      </c>
      <c r="G136" s="60" t="s">
        <v>101</v>
      </c>
      <c r="H136" s="45">
        <v>102</v>
      </c>
      <c r="I136" s="113">
        <v>0</v>
      </c>
      <c r="J136" s="113">
        <v>0</v>
      </c>
      <c r="K136" s="113">
        <v>0</v>
      </c>
      <c r="L136" s="113">
        <v>0</v>
      </c>
      <c r="M136" s="5"/>
    </row>
    <row r="137" spans="1:13" ht="27.75" hidden="1" customHeight="1">
      <c r="A137" s="59">
        <v>2</v>
      </c>
      <c r="B137" s="61">
        <v>6</v>
      </c>
      <c r="C137" s="60">
        <v>6</v>
      </c>
      <c r="D137" s="61"/>
      <c r="E137" s="52"/>
      <c r="F137" s="62"/>
      <c r="G137" s="80" t="s">
        <v>102</v>
      </c>
      <c r="H137" s="45">
        <v>103</v>
      </c>
      <c r="I137" s="110">
        <f t="shared" ref="I137:L139" si="12">I138</f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 s="5"/>
    </row>
    <row r="138" spans="1:13" ht="27.75" hidden="1" customHeight="1">
      <c r="A138" s="59">
        <v>2</v>
      </c>
      <c r="B138" s="61">
        <v>6</v>
      </c>
      <c r="C138" s="60">
        <v>6</v>
      </c>
      <c r="D138" s="61">
        <v>1</v>
      </c>
      <c r="E138" s="52"/>
      <c r="F138" s="62"/>
      <c r="G138" s="80" t="s">
        <v>102</v>
      </c>
      <c r="H138" s="45">
        <v>104</v>
      </c>
      <c r="I138" s="109">
        <f t="shared" si="12"/>
        <v>0</v>
      </c>
      <c r="J138" s="109">
        <f t="shared" si="12"/>
        <v>0</v>
      </c>
      <c r="K138" s="109">
        <f t="shared" si="12"/>
        <v>0</v>
      </c>
      <c r="L138" s="109">
        <f t="shared" si="12"/>
        <v>0</v>
      </c>
      <c r="M138" s="5"/>
    </row>
    <row r="139" spans="1:13" ht="27.75" hidden="1" customHeight="1">
      <c r="A139" s="59">
        <v>2</v>
      </c>
      <c r="B139" s="61">
        <v>6</v>
      </c>
      <c r="C139" s="60">
        <v>6</v>
      </c>
      <c r="D139" s="61">
        <v>1</v>
      </c>
      <c r="E139" s="52">
        <v>1</v>
      </c>
      <c r="F139" s="62"/>
      <c r="G139" s="80" t="s">
        <v>102</v>
      </c>
      <c r="H139" s="45">
        <v>105</v>
      </c>
      <c r="I139" s="109">
        <f t="shared" si="12"/>
        <v>0</v>
      </c>
      <c r="J139" s="109">
        <f t="shared" si="12"/>
        <v>0</v>
      </c>
      <c r="K139" s="109">
        <f t="shared" si="12"/>
        <v>0</v>
      </c>
      <c r="L139" s="109">
        <f t="shared" si="12"/>
        <v>0</v>
      </c>
      <c r="M139" s="5"/>
    </row>
    <row r="140" spans="1:13" ht="27.75" hidden="1" customHeight="1">
      <c r="A140" s="59">
        <v>2</v>
      </c>
      <c r="B140" s="61">
        <v>6</v>
      </c>
      <c r="C140" s="60">
        <v>6</v>
      </c>
      <c r="D140" s="61">
        <v>1</v>
      </c>
      <c r="E140" s="52">
        <v>1</v>
      </c>
      <c r="F140" s="62">
        <v>1</v>
      </c>
      <c r="G140" s="81" t="s">
        <v>102</v>
      </c>
      <c r="H140" s="45">
        <v>106</v>
      </c>
      <c r="I140" s="113">
        <v>0</v>
      </c>
      <c r="J140" s="126">
        <v>0</v>
      </c>
      <c r="K140" s="113">
        <v>0</v>
      </c>
      <c r="L140" s="113">
        <v>0</v>
      </c>
      <c r="M140" s="5"/>
    </row>
    <row r="141" spans="1:13" ht="28.5" hidden="1" customHeight="1">
      <c r="A141" s="68">
        <v>2</v>
      </c>
      <c r="B141" s="41">
        <v>7</v>
      </c>
      <c r="C141" s="41"/>
      <c r="D141" s="42"/>
      <c r="E141" s="42"/>
      <c r="F141" s="44"/>
      <c r="G141" s="43" t="s">
        <v>103</v>
      </c>
      <c r="H141" s="45">
        <v>107</v>
      </c>
      <c r="I141" s="110">
        <f>SUM(I142+I147+I155)</f>
        <v>0</v>
      </c>
      <c r="J141" s="132">
        <f>SUM(J142+J147+J155)</f>
        <v>0</v>
      </c>
      <c r="K141" s="110">
        <f>SUM(K142+K147+K155)</f>
        <v>0</v>
      </c>
      <c r="L141" s="109">
        <f>SUM(L142+L147+L155)</f>
        <v>0</v>
      </c>
      <c r="M141" s="5"/>
    </row>
    <row r="142" spans="1:13" ht="12.75" hidden="1" customHeight="1">
      <c r="A142" s="59">
        <v>2</v>
      </c>
      <c r="B142" s="60">
        <v>7</v>
      </c>
      <c r="C142" s="60">
        <v>1</v>
      </c>
      <c r="D142" s="61"/>
      <c r="E142" s="61"/>
      <c r="F142" s="62"/>
      <c r="G142" s="52" t="s">
        <v>104</v>
      </c>
      <c r="H142" s="45">
        <v>108</v>
      </c>
      <c r="I142" s="110">
        <f t="shared" ref="I142:L143" si="13">I143</f>
        <v>0</v>
      </c>
      <c r="J142" s="132">
        <f t="shared" si="13"/>
        <v>0</v>
      </c>
      <c r="K142" s="110">
        <f t="shared" si="13"/>
        <v>0</v>
      </c>
      <c r="L142" s="109">
        <f t="shared" si="13"/>
        <v>0</v>
      </c>
    </row>
    <row r="143" spans="1:13" ht="24" hidden="1" customHeight="1">
      <c r="A143" s="59">
        <v>2</v>
      </c>
      <c r="B143" s="60">
        <v>7</v>
      </c>
      <c r="C143" s="60">
        <v>1</v>
      </c>
      <c r="D143" s="61">
        <v>1</v>
      </c>
      <c r="E143" s="61"/>
      <c r="F143" s="62"/>
      <c r="G143" s="52" t="s">
        <v>104</v>
      </c>
      <c r="H143" s="45">
        <v>109</v>
      </c>
      <c r="I143" s="110">
        <f t="shared" si="13"/>
        <v>0</v>
      </c>
      <c r="J143" s="132">
        <f t="shared" si="13"/>
        <v>0</v>
      </c>
      <c r="K143" s="110">
        <f t="shared" si="13"/>
        <v>0</v>
      </c>
      <c r="L143" s="109">
        <f t="shared" si="13"/>
        <v>0</v>
      </c>
      <c r="M143" s="5"/>
    </row>
    <row r="144" spans="1:13" ht="28.5" hidden="1" customHeight="1">
      <c r="A144" s="59">
        <v>2</v>
      </c>
      <c r="B144" s="60">
        <v>7</v>
      </c>
      <c r="C144" s="60">
        <v>1</v>
      </c>
      <c r="D144" s="61">
        <v>1</v>
      </c>
      <c r="E144" s="61">
        <v>1</v>
      </c>
      <c r="F144" s="62"/>
      <c r="G144" s="52" t="s">
        <v>104</v>
      </c>
      <c r="H144" s="45">
        <v>110</v>
      </c>
      <c r="I144" s="110">
        <f>SUM(I145:I146)</f>
        <v>0</v>
      </c>
      <c r="J144" s="132">
        <f>SUM(J145:J146)</f>
        <v>0</v>
      </c>
      <c r="K144" s="110">
        <f>SUM(K145:K146)</f>
        <v>0</v>
      </c>
      <c r="L144" s="109">
        <f>SUM(L145:L146)</f>
        <v>0</v>
      </c>
      <c r="M144" s="5"/>
    </row>
    <row r="145" spans="1:13" ht="26.25" hidden="1" customHeight="1">
      <c r="A145" s="67">
        <v>2</v>
      </c>
      <c r="B145" s="49">
        <v>7</v>
      </c>
      <c r="C145" s="67">
        <v>1</v>
      </c>
      <c r="D145" s="60">
        <v>1</v>
      </c>
      <c r="E145" s="48">
        <v>1</v>
      </c>
      <c r="F145" s="50">
        <v>1</v>
      </c>
      <c r="G145" s="56" t="s">
        <v>105</v>
      </c>
      <c r="H145" s="45">
        <v>111</v>
      </c>
      <c r="I145" s="127">
        <v>0</v>
      </c>
      <c r="J145" s="127">
        <v>0</v>
      </c>
      <c r="K145" s="127">
        <v>0</v>
      </c>
      <c r="L145" s="127">
        <v>0</v>
      </c>
      <c r="M145" s="5"/>
    </row>
    <row r="146" spans="1:13" ht="24" hidden="1" customHeight="1">
      <c r="A146" s="60">
        <v>2</v>
      </c>
      <c r="B146" s="60">
        <v>7</v>
      </c>
      <c r="C146" s="59">
        <v>1</v>
      </c>
      <c r="D146" s="60">
        <v>1</v>
      </c>
      <c r="E146" s="61">
        <v>1</v>
      </c>
      <c r="F146" s="62">
        <v>2</v>
      </c>
      <c r="G146" s="52" t="s">
        <v>106</v>
      </c>
      <c r="H146" s="45">
        <v>112</v>
      </c>
      <c r="I146" s="112">
        <v>0</v>
      </c>
      <c r="J146" s="112">
        <v>0</v>
      </c>
      <c r="K146" s="112">
        <v>0</v>
      </c>
      <c r="L146" s="112">
        <v>0</v>
      </c>
      <c r="M146" s="5"/>
    </row>
    <row r="147" spans="1:13" ht="25.5" hidden="1" customHeight="1">
      <c r="A147" s="73">
        <v>2</v>
      </c>
      <c r="B147" s="74">
        <v>7</v>
      </c>
      <c r="C147" s="73">
        <v>2</v>
      </c>
      <c r="D147" s="74"/>
      <c r="E147" s="75"/>
      <c r="F147" s="87"/>
      <c r="G147" s="72" t="s">
        <v>107</v>
      </c>
      <c r="H147" s="45">
        <v>113</v>
      </c>
      <c r="I147" s="122">
        <f t="shared" ref="I147:L148" si="14">I148</f>
        <v>0</v>
      </c>
      <c r="J147" s="121">
        <f t="shared" si="14"/>
        <v>0</v>
      </c>
      <c r="K147" s="122">
        <f t="shared" si="14"/>
        <v>0</v>
      </c>
      <c r="L147" s="114">
        <f t="shared" si="14"/>
        <v>0</v>
      </c>
      <c r="M147" s="5"/>
    </row>
    <row r="148" spans="1:13" ht="25.5" hidden="1" customHeight="1">
      <c r="A148" s="59">
        <v>2</v>
      </c>
      <c r="B148" s="60">
        <v>7</v>
      </c>
      <c r="C148" s="59">
        <v>2</v>
      </c>
      <c r="D148" s="60">
        <v>1</v>
      </c>
      <c r="E148" s="61"/>
      <c r="F148" s="62"/>
      <c r="G148" s="52" t="s">
        <v>108</v>
      </c>
      <c r="H148" s="45">
        <v>114</v>
      </c>
      <c r="I148" s="110">
        <f t="shared" si="14"/>
        <v>0</v>
      </c>
      <c r="J148" s="132">
        <f t="shared" si="14"/>
        <v>0</v>
      </c>
      <c r="K148" s="110">
        <f t="shared" si="14"/>
        <v>0</v>
      </c>
      <c r="L148" s="109">
        <f t="shared" si="14"/>
        <v>0</v>
      </c>
      <c r="M148" s="5"/>
    </row>
    <row r="149" spans="1:13" ht="25.5" hidden="1" customHeight="1">
      <c r="A149" s="59">
        <v>2</v>
      </c>
      <c r="B149" s="60">
        <v>7</v>
      </c>
      <c r="C149" s="59">
        <v>2</v>
      </c>
      <c r="D149" s="60">
        <v>1</v>
      </c>
      <c r="E149" s="61">
        <v>1</v>
      </c>
      <c r="F149" s="62"/>
      <c r="G149" s="52" t="s">
        <v>108</v>
      </c>
      <c r="H149" s="45">
        <v>115</v>
      </c>
      <c r="I149" s="110">
        <f>SUM(I150:I151)</f>
        <v>0</v>
      </c>
      <c r="J149" s="132">
        <f>SUM(J150:J151)</f>
        <v>0</v>
      </c>
      <c r="K149" s="110">
        <f>SUM(K150:K151)</f>
        <v>0</v>
      </c>
      <c r="L149" s="109">
        <f>SUM(L150:L151)</f>
        <v>0</v>
      </c>
      <c r="M149" s="5"/>
    </row>
    <row r="150" spans="1:13" ht="23.25" hidden="1" customHeight="1">
      <c r="A150" s="59">
        <v>2</v>
      </c>
      <c r="B150" s="60">
        <v>7</v>
      </c>
      <c r="C150" s="59">
        <v>2</v>
      </c>
      <c r="D150" s="60">
        <v>1</v>
      </c>
      <c r="E150" s="61">
        <v>1</v>
      </c>
      <c r="F150" s="62">
        <v>1</v>
      </c>
      <c r="G150" s="52" t="s">
        <v>109</v>
      </c>
      <c r="H150" s="45">
        <v>116</v>
      </c>
      <c r="I150" s="112">
        <v>0</v>
      </c>
      <c r="J150" s="112">
        <v>0</v>
      </c>
      <c r="K150" s="112">
        <v>0</v>
      </c>
      <c r="L150" s="112">
        <v>0</v>
      </c>
      <c r="M150" s="5"/>
    </row>
    <row r="151" spans="1:13" ht="26.25" hidden="1" customHeight="1">
      <c r="A151" s="59">
        <v>2</v>
      </c>
      <c r="B151" s="60">
        <v>7</v>
      </c>
      <c r="C151" s="59">
        <v>2</v>
      </c>
      <c r="D151" s="60">
        <v>1</v>
      </c>
      <c r="E151" s="61">
        <v>1</v>
      </c>
      <c r="F151" s="62">
        <v>2</v>
      </c>
      <c r="G151" s="52" t="s">
        <v>110</v>
      </c>
      <c r="H151" s="45">
        <v>117</v>
      </c>
      <c r="I151" s="112">
        <v>0</v>
      </c>
      <c r="J151" s="112">
        <v>0</v>
      </c>
      <c r="K151" s="112">
        <v>0</v>
      </c>
      <c r="L151" s="112">
        <v>0</v>
      </c>
      <c r="M151" s="5"/>
    </row>
    <row r="152" spans="1:13" ht="27.75" hidden="1" customHeight="1">
      <c r="A152" s="59">
        <v>2</v>
      </c>
      <c r="B152" s="60">
        <v>7</v>
      </c>
      <c r="C152" s="59">
        <v>2</v>
      </c>
      <c r="D152" s="60">
        <v>2</v>
      </c>
      <c r="E152" s="61"/>
      <c r="F152" s="62"/>
      <c r="G152" s="52" t="s">
        <v>111</v>
      </c>
      <c r="H152" s="45">
        <v>118</v>
      </c>
      <c r="I152" s="110">
        <f>I153</f>
        <v>0</v>
      </c>
      <c r="J152" s="110">
        <f>J153</f>
        <v>0</v>
      </c>
      <c r="K152" s="110">
        <f>K153</f>
        <v>0</v>
      </c>
      <c r="L152" s="110">
        <f>L153</f>
        <v>0</v>
      </c>
      <c r="M152" s="5"/>
    </row>
    <row r="153" spans="1:13" ht="24.75" hidden="1" customHeight="1">
      <c r="A153" s="59">
        <v>2</v>
      </c>
      <c r="B153" s="60">
        <v>7</v>
      </c>
      <c r="C153" s="59">
        <v>2</v>
      </c>
      <c r="D153" s="60">
        <v>2</v>
      </c>
      <c r="E153" s="61">
        <v>1</v>
      </c>
      <c r="F153" s="62"/>
      <c r="G153" s="52" t="s">
        <v>111</v>
      </c>
      <c r="H153" s="45">
        <v>119</v>
      </c>
      <c r="I153" s="110">
        <f>SUM(I154)</f>
        <v>0</v>
      </c>
      <c r="J153" s="110">
        <f>SUM(J154)</f>
        <v>0</v>
      </c>
      <c r="K153" s="110">
        <f>SUM(K154)</f>
        <v>0</v>
      </c>
      <c r="L153" s="110">
        <f>SUM(L154)</f>
        <v>0</v>
      </c>
      <c r="M153" s="5"/>
    </row>
    <row r="154" spans="1:13" ht="27" hidden="1" customHeight="1">
      <c r="A154" s="59">
        <v>2</v>
      </c>
      <c r="B154" s="60">
        <v>7</v>
      </c>
      <c r="C154" s="59">
        <v>2</v>
      </c>
      <c r="D154" s="60">
        <v>2</v>
      </c>
      <c r="E154" s="61">
        <v>1</v>
      </c>
      <c r="F154" s="62">
        <v>1</v>
      </c>
      <c r="G154" s="52" t="s">
        <v>111</v>
      </c>
      <c r="H154" s="45">
        <v>120</v>
      </c>
      <c r="I154" s="112">
        <v>0</v>
      </c>
      <c r="J154" s="112">
        <v>0</v>
      </c>
      <c r="K154" s="112">
        <v>0</v>
      </c>
      <c r="L154" s="112">
        <v>0</v>
      </c>
      <c r="M154" s="5"/>
    </row>
    <row r="155" spans="1:13" ht="12.75" hidden="1" customHeight="1">
      <c r="A155" s="59">
        <v>2</v>
      </c>
      <c r="B155" s="60">
        <v>7</v>
      </c>
      <c r="C155" s="59">
        <v>3</v>
      </c>
      <c r="D155" s="60"/>
      <c r="E155" s="61"/>
      <c r="F155" s="62"/>
      <c r="G155" s="52" t="s">
        <v>112</v>
      </c>
      <c r="H155" s="45">
        <v>121</v>
      </c>
      <c r="I155" s="110">
        <f t="shared" ref="I155:L156" si="15">I156</f>
        <v>0</v>
      </c>
      <c r="J155" s="132">
        <f t="shared" si="15"/>
        <v>0</v>
      </c>
      <c r="K155" s="110">
        <f t="shared" si="15"/>
        <v>0</v>
      </c>
      <c r="L155" s="109">
        <f t="shared" si="15"/>
        <v>0</v>
      </c>
    </row>
    <row r="156" spans="1:13" ht="12.75" hidden="1" customHeight="1">
      <c r="A156" s="73">
        <v>2</v>
      </c>
      <c r="B156" s="84">
        <v>7</v>
      </c>
      <c r="C156" s="82">
        <v>3</v>
      </c>
      <c r="D156" s="84">
        <v>1</v>
      </c>
      <c r="E156" s="85"/>
      <c r="F156" s="86"/>
      <c r="G156" s="78" t="s">
        <v>112</v>
      </c>
      <c r="H156" s="45">
        <v>122</v>
      </c>
      <c r="I156" s="116">
        <f t="shared" si="15"/>
        <v>0</v>
      </c>
      <c r="J156" s="125">
        <f t="shared" si="15"/>
        <v>0</v>
      </c>
      <c r="K156" s="116">
        <f t="shared" si="15"/>
        <v>0</v>
      </c>
      <c r="L156" s="115">
        <f t="shared" si="15"/>
        <v>0</v>
      </c>
    </row>
    <row r="157" spans="1:13" ht="12.75" hidden="1" customHeight="1">
      <c r="A157" s="59">
        <v>2</v>
      </c>
      <c r="B157" s="60">
        <v>7</v>
      </c>
      <c r="C157" s="59">
        <v>3</v>
      </c>
      <c r="D157" s="60">
        <v>1</v>
      </c>
      <c r="E157" s="61">
        <v>1</v>
      </c>
      <c r="F157" s="62"/>
      <c r="G157" s="52" t="s">
        <v>112</v>
      </c>
      <c r="H157" s="45">
        <v>123</v>
      </c>
      <c r="I157" s="110">
        <f>SUM(I158:I159)</f>
        <v>0</v>
      </c>
      <c r="J157" s="132">
        <f>SUM(J158:J159)</f>
        <v>0</v>
      </c>
      <c r="K157" s="110">
        <f>SUM(K158:K159)</f>
        <v>0</v>
      </c>
      <c r="L157" s="109">
        <f>SUM(L158:L159)</f>
        <v>0</v>
      </c>
    </row>
    <row r="158" spans="1:13" ht="12.75" hidden="1" customHeight="1">
      <c r="A158" s="67">
        <v>2</v>
      </c>
      <c r="B158" s="49">
        <v>7</v>
      </c>
      <c r="C158" s="67">
        <v>3</v>
      </c>
      <c r="D158" s="49">
        <v>1</v>
      </c>
      <c r="E158" s="48">
        <v>1</v>
      </c>
      <c r="F158" s="50">
        <v>1</v>
      </c>
      <c r="G158" s="56" t="s">
        <v>113</v>
      </c>
      <c r="H158" s="45">
        <v>124</v>
      </c>
      <c r="I158" s="127">
        <v>0</v>
      </c>
      <c r="J158" s="127">
        <v>0</v>
      </c>
      <c r="K158" s="127">
        <v>0</v>
      </c>
      <c r="L158" s="127">
        <v>0</v>
      </c>
    </row>
    <row r="159" spans="1:13" ht="25.5" hidden="1" customHeight="1">
      <c r="A159" s="59">
        <v>2</v>
      </c>
      <c r="B159" s="60">
        <v>7</v>
      </c>
      <c r="C159" s="59">
        <v>3</v>
      </c>
      <c r="D159" s="60">
        <v>1</v>
      </c>
      <c r="E159" s="61">
        <v>1</v>
      </c>
      <c r="F159" s="62">
        <v>2</v>
      </c>
      <c r="G159" s="52" t="s">
        <v>114</v>
      </c>
      <c r="H159" s="45">
        <v>125</v>
      </c>
      <c r="I159" s="112">
        <v>0</v>
      </c>
      <c r="J159" s="113">
        <v>0</v>
      </c>
      <c r="K159" s="113">
        <v>0</v>
      </c>
      <c r="L159" s="113">
        <v>0</v>
      </c>
      <c r="M159" s="5"/>
    </row>
    <row r="160" spans="1:13" ht="24" hidden="1" customHeight="1">
      <c r="A160" s="68">
        <v>2</v>
      </c>
      <c r="B160" s="68">
        <v>8</v>
      </c>
      <c r="C160" s="41"/>
      <c r="D160" s="55"/>
      <c r="E160" s="47"/>
      <c r="F160" s="83"/>
      <c r="G160" s="51" t="s">
        <v>115</v>
      </c>
      <c r="H160" s="45">
        <v>126</v>
      </c>
      <c r="I160" s="120">
        <f>I161</f>
        <v>0</v>
      </c>
      <c r="J160" s="119">
        <f>J161</f>
        <v>0</v>
      </c>
      <c r="K160" s="120">
        <f>K161</f>
        <v>0</v>
      </c>
      <c r="L160" s="118">
        <f>L161</f>
        <v>0</v>
      </c>
      <c r="M160" s="5"/>
    </row>
    <row r="161" spans="1:13" ht="21.75" hidden="1" customHeight="1">
      <c r="A161" s="73">
        <v>2</v>
      </c>
      <c r="B161" s="73">
        <v>8</v>
      </c>
      <c r="C161" s="73">
        <v>1</v>
      </c>
      <c r="D161" s="74"/>
      <c r="E161" s="75"/>
      <c r="F161" s="87"/>
      <c r="G161" s="56" t="s">
        <v>115</v>
      </c>
      <c r="H161" s="45">
        <v>127</v>
      </c>
      <c r="I161" s="120">
        <f>I162+I167</f>
        <v>0</v>
      </c>
      <c r="J161" s="119">
        <f>J162+J167</f>
        <v>0</v>
      </c>
      <c r="K161" s="120">
        <f>K162+K167</f>
        <v>0</v>
      </c>
      <c r="L161" s="118">
        <f>L162+L167</f>
        <v>0</v>
      </c>
      <c r="M161" s="5"/>
    </row>
    <row r="162" spans="1:13" ht="27" hidden="1" customHeight="1">
      <c r="A162" s="59">
        <v>2</v>
      </c>
      <c r="B162" s="60">
        <v>8</v>
      </c>
      <c r="C162" s="52">
        <v>1</v>
      </c>
      <c r="D162" s="60">
        <v>1</v>
      </c>
      <c r="E162" s="61"/>
      <c r="F162" s="62"/>
      <c r="G162" s="52" t="s">
        <v>116</v>
      </c>
      <c r="H162" s="45">
        <v>128</v>
      </c>
      <c r="I162" s="110">
        <f>I163</f>
        <v>0</v>
      </c>
      <c r="J162" s="132">
        <f>J163</f>
        <v>0</v>
      </c>
      <c r="K162" s="110">
        <f>K163</f>
        <v>0</v>
      </c>
      <c r="L162" s="109">
        <f>L163</f>
        <v>0</v>
      </c>
      <c r="M162" s="5"/>
    </row>
    <row r="163" spans="1:13" ht="23.25" hidden="1" customHeight="1">
      <c r="A163" s="59">
        <v>2</v>
      </c>
      <c r="B163" s="60">
        <v>8</v>
      </c>
      <c r="C163" s="56">
        <v>1</v>
      </c>
      <c r="D163" s="49">
        <v>1</v>
      </c>
      <c r="E163" s="48">
        <v>1</v>
      </c>
      <c r="F163" s="50"/>
      <c r="G163" s="52" t="s">
        <v>116</v>
      </c>
      <c r="H163" s="45">
        <v>129</v>
      </c>
      <c r="I163" s="120">
        <f>SUM(I164:I166)</f>
        <v>0</v>
      </c>
      <c r="J163" s="120">
        <f>SUM(J164:J166)</f>
        <v>0</v>
      </c>
      <c r="K163" s="120">
        <f>SUM(K164:K166)</f>
        <v>0</v>
      </c>
      <c r="L163" s="120">
        <f>SUM(L164:L166)</f>
        <v>0</v>
      </c>
      <c r="M163" s="5"/>
    </row>
    <row r="164" spans="1:13" ht="23.25" hidden="1" customHeight="1">
      <c r="A164" s="60">
        <v>2</v>
      </c>
      <c r="B164" s="49">
        <v>8</v>
      </c>
      <c r="C164" s="52">
        <v>1</v>
      </c>
      <c r="D164" s="60">
        <v>1</v>
      </c>
      <c r="E164" s="61">
        <v>1</v>
      </c>
      <c r="F164" s="62">
        <v>1</v>
      </c>
      <c r="G164" s="52" t="s">
        <v>117</v>
      </c>
      <c r="H164" s="45">
        <v>130</v>
      </c>
      <c r="I164" s="112">
        <v>0</v>
      </c>
      <c r="J164" s="112">
        <v>0</v>
      </c>
      <c r="K164" s="112">
        <v>0</v>
      </c>
      <c r="L164" s="112">
        <v>0</v>
      </c>
      <c r="M164" s="5"/>
    </row>
    <row r="165" spans="1:13" ht="27" hidden="1" customHeight="1">
      <c r="A165" s="73">
        <v>2</v>
      </c>
      <c r="B165" s="84">
        <v>8</v>
      </c>
      <c r="C165" s="78">
        <v>1</v>
      </c>
      <c r="D165" s="84">
        <v>1</v>
      </c>
      <c r="E165" s="85">
        <v>1</v>
      </c>
      <c r="F165" s="86">
        <v>2</v>
      </c>
      <c r="G165" s="78" t="s">
        <v>118</v>
      </c>
      <c r="H165" s="45">
        <v>131</v>
      </c>
      <c r="I165" s="128">
        <v>0</v>
      </c>
      <c r="J165" s="128">
        <v>0</v>
      </c>
      <c r="K165" s="128">
        <v>0</v>
      </c>
      <c r="L165" s="128">
        <v>0</v>
      </c>
      <c r="M165" s="5"/>
    </row>
    <row r="166" spans="1:13" ht="12.75" hidden="1" customHeight="1">
      <c r="A166" s="73">
        <v>2</v>
      </c>
      <c r="B166" s="84">
        <v>8</v>
      </c>
      <c r="C166" s="78">
        <v>1</v>
      </c>
      <c r="D166" s="84">
        <v>1</v>
      </c>
      <c r="E166" s="85">
        <v>1</v>
      </c>
      <c r="F166" s="86">
        <v>3</v>
      </c>
      <c r="G166" s="78" t="s">
        <v>119</v>
      </c>
      <c r="H166" s="45">
        <v>132</v>
      </c>
      <c r="I166" s="128">
        <v>0</v>
      </c>
      <c r="J166" s="129">
        <v>0</v>
      </c>
      <c r="K166" s="128">
        <v>0</v>
      </c>
      <c r="L166" s="117">
        <v>0</v>
      </c>
    </row>
    <row r="167" spans="1:13" ht="23.25" hidden="1" customHeight="1">
      <c r="A167" s="59">
        <v>2</v>
      </c>
      <c r="B167" s="60">
        <v>8</v>
      </c>
      <c r="C167" s="52">
        <v>1</v>
      </c>
      <c r="D167" s="60">
        <v>2</v>
      </c>
      <c r="E167" s="61"/>
      <c r="F167" s="62"/>
      <c r="G167" s="52" t="s">
        <v>120</v>
      </c>
      <c r="H167" s="45">
        <v>133</v>
      </c>
      <c r="I167" s="110">
        <f t="shared" ref="I167:L168" si="16">I168</f>
        <v>0</v>
      </c>
      <c r="J167" s="132">
        <f t="shared" si="16"/>
        <v>0</v>
      </c>
      <c r="K167" s="110">
        <f t="shared" si="16"/>
        <v>0</v>
      </c>
      <c r="L167" s="109">
        <f t="shared" si="16"/>
        <v>0</v>
      </c>
      <c r="M167" s="5"/>
    </row>
    <row r="168" spans="1:13" ht="12.75" hidden="1" customHeight="1">
      <c r="A168" s="59">
        <v>2</v>
      </c>
      <c r="B168" s="60">
        <v>8</v>
      </c>
      <c r="C168" s="52">
        <v>1</v>
      </c>
      <c r="D168" s="60">
        <v>2</v>
      </c>
      <c r="E168" s="61">
        <v>1</v>
      </c>
      <c r="F168" s="62"/>
      <c r="G168" s="52" t="s">
        <v>120</v>
      </c>
      <c r="H168" s="45">
        <v>134</v>
      </c>
      <c r="I168" s="110">
        <f t="shared" si="16"/>
        <v>0</v>
      </c>
      <c r="J168" s="132">
        <f t="shared" si="16"/>
        <v>0</v>
      </c>
      <c r="K168" s="110">
        <f t="shared" si="16"/>
        <v>0</v>
      </c>
      <c r="L168" s="109">
        <f t="shared" si="16"/>
        <v>0</v>
      </c>
    </row>
    <row r="169" spans="1:13" ht="12.75" hidden="1" customHeight="1">
      <c r="A169" s="73">
        <v>2</v>
      </c>
      <c r="B169" s="74">
        <v>8</v>
      </c>
      <c r="C169" s="72">
        <v>1</v>
      </c>
      <c r="D169" s="74">
        <v>2</v>
      </c>
      <c r="E169" s="75">
        <v>1</v>
      </c>
      <c r="F169" s="87">
        <v>1</v>
      </c>
      <c r="G169" s="52" t="s">
        <v>120</v>
      </c>
      <c r="H169" s="45">
        <v>135</v>
      </c>
      <c r="I169" s="130">
        <v>0</v>
      </c>
      <c r="J169" s="113">
        <v>0</v>
      </c>
      <c r="K169" s="113">
        <v>0</v>
      </c>
      <c r="L169" s="113">
        <v>0</v>
      </c>
    </row>
    <row r="170" spans="1:13" ht="39.75" hidden="1" customHeight="1">
      <c r="A170" s="68">
        <v>2</v>
      </c>
      <c r="B170" s="41">
        <v>9</v>
      </c>
      <c r="C170" s="43"/>
      <c r="D170" s="41"/>
      <c r="E170" s="42"/>
      <c r="F170" s="44"/>
      <c r="G170" s="43" t="s">
        <v>121</v>
      </c>
      <c r="H170" s="45">
        <v>136</v>
      </c>
      <c r="I170" s="110">
        <f>I171+I175</f>
        <v>0</v>
      </c>
      <c r="J170" s="132">
        <f>J171+J175</f>
        <v>0</v>
      </c>
      <c r="K170" s="110">
        <f>K171+K175</f>
        <v>0</v>
      </c>
      <c r="L170" s="109">
        <f>L171+L175</f>
        <v>0</v>
      </c>
      <c r="M170" s="5"/>
    </row>
    <row r="171" spans="1:13" s="72" customFormat="1" ht="39" hidden="1" customHeight="1">
      <c r="A171" s="59">
        <v>2</v>
      </c>
      <c r="B171" s="60">
        <v>9</v>
      </c>
      <c r="C171" s="52">
        <v>1</v>
      </c>
      <c r="D171" s="60"/>
      <c r="E171" s="61"/>
      <c r="F171" s="62"/>
      <c r="G171" s="52" t="s">
        <v>122</v>
      </c>
      <c r="H171" s="45">
        <v>137</v>
      </c>
      <c r="I171" s="110">
        <f t="shared" ref="I171:L173" si="17">I172</f>
        <v>0</v>
      </c>
      <c r="J171" s="132">
        <f t="shared" si="17"/>
        <v>0</v>
      </c>
      <c r="K171" s="110">
        <f t="shared" si="17"/>
        <v>0</v>
      </c>
      <c r="L171" s="109">
        <f t="shared" si="17"/>
        <v>0</v>
      </c>
    </row>
    <row r="172" spans="1:13" ht="42.75" hidden="1" customHeight="1">
      <c r="A172" s="67">
        <v>2</v>
      </c>
      <c r="B172" s="49">
        <v>9</v>
      </c>
      <c r="C172" s="56">
        <v>1</v>
      </c>
      <c r="D172" s="49">
        <v>1</v>
      </c>
      <c r="E172" s="48"/>
      <c r="F172" s="50"/>
      <c r="G172" s="52" t="s">
        <v>122</v>
      </c>
      <c r="H172" s="45">
        <v>138</v>
      </c>
      <c r="I172" s="120">
        <f t="shared" si="17"/>
        <v>0</v>
      </c>
      <c r="J172" s="119">
        <f t="shared" si="17"/>
        <v>0</v>
      </c>
      <c r="K172" s="120">
        <f t="shared" si="17"/>
        <v>0</v>
      </c>
      <c r="L172" s="118">
        <f t="shared" si="17"/>
        <v>0</v>
      </c>
      <c r="M172" s="5"/>
    </row>
    <row r="173" spans="1:13" ht="38.25" hidden="1" customHeight="1">
      <c r="A173" s="59">
        <v>2</v>
      </c>
      <c r="B173" s="60">
        <v>9</v>
      </c>
      <c r="C173" s="59">
        <v>1</v>
      </c>
      <c r="D173" s="60">
        <v>1</v>
      </c>
      <c r="E173" s="61">
        <v>1</v>
      </c>
      <c r="F173" s="62"/>
      <c r="G173" s="52" t="s">
        <v>122</v>
      </c>
      <c r="H173" s="45">
        <v>139</v>
      </c>
      <c r="I173" s="110">
        <f t="shared" si="17"/>
        <v>0</v>
      </c>
      <c r="J173" s="132">
        <f t="shared" si="17"/>
        <v>0</v>
      </c>
      <c r="K173" s="110">
        <f t="shared" si="17"/>
        <v>0</v>
      </c>
      <c r="L173" s="109">
        <f t="shared" si="17"/>
        <v>0</v>
      </c>
      <c r="M173" s="5"/>
    </row>
    <row r="174" spans="1:13" ht="38.25" hidden="1" customHeight="1">
      <c r="A174" s="67">
        <v>2</v>
      </c>
      <c r="B174" s="49">
        <v>9</v>
      </c>
      <c r="C174" s="49">
        <v>1</v>
      </c>
      <c r="D174" s="49">
        <v>1</v>
      </c>
      <c r="E174" s="48">
        <v>1</v>
      </c>
      <c r="F174" s="50">
        <v>1</v>
      </c>
      <c r="G174" s="52" t="s">
        <v>122</v>
      </c>
      <c r="H174" s="45">
        <v>140</v>
      </c>
      <c r="I174" s="127">
        <v>0</v>
      </c>
      <c r="J174" s="127">
        <v>0</v>
      </c>
      <c r="K174" s="127">
        <v>0</v>
      </c>
      <c r="L174" s="127">
        <v>0</v>
      </c>
      <c r="M174" s="5"/>
    </row>
    <row r="175" spans="1:13" ht="41.25" hidden="1" customHeight="1">
      <c r="A175" s="59">
        <v>2</v>
      </c>
      <c r="B175" s="60">
        <v>9</v>
      </c>
      <c r="C175" s="60">
        <v>2</v>
      </c>
      <c r="D175" s="60"/>
      <c r="E175" s="61"/>
      <c r="F175" s="62"/>
      <c r="G175" s="52" t="s">
        <v>123</v>
      </c>
      <c r="H175" s="45">
        <v>141</v>
      </c>
      <c r="I175" s="110">
        <f>SUM(I176+I181)</f>
        <v>0</v>
      </c>
      <c r="J175" s="110">
        <f>SUM(J176+J181)</f>
        <v>0</v>
      </c>
      <c r="K175" s="110">
        <f>SUM(K176+K181)</f>
        <v>0</v>
      </c>
      <c r="L175" s="110">
        <f>SUM(L176+L181)</f>
        <v>0</v>
      </c>
      <c r="M175" s="5"/>
    </row>
    <row r="176" spans="1:13" ht="44.25" hidden="1" customHeight="1">
      <c r="A176" s="59">
        <v>2</v>
      </c>
      <c r="B176" s="60">
        <v>9</v>
      </c>
      <c r="C176" s="60">
        <v>2</v>
      </c>
      <c r="D176" s="49">
        <v>1</v>
      </c>
      <c r="E176" s="48"/>
      <c r="F176" s="50"/>
      <c r="G176" s="56" t="s">
        <v>124</v>
      </c>
      <c r="H176" s="45">
        <v>142</v>
      </c>
      <c r="I176" s="120">
        <f>I177</f>
        <v>0</v>
      </c>
      <c r="J176" s="119">
        <f>J177</f>
        <v>0</v>
      </c>
      <c r="K176" s="120">
        <f>K177</f>
        <v>0</v>
      </c>
      <c r="L176" s="118">
        <f>L177</f>
        <v>0</v>
      </c>
      <c r="M176" s="5"/>
    </row>
    <row r="177" spans="1:13" ht="40.5" hidden="1" customHeight="1">
      <c r="A177" s="67">
        <v>2</v>
      </c>
      <c r="B177" s="49">
        <v>9</v>
      </c>
      <c r="C177" s="49">
        <v>2</v>
      </c>
      <c r="D177" s="60">
        <v>1</v>
      </c>
      <c r="E177" s="61">
        <v>1</v>
      </c>
      <c r="F177" s="62"/>
      <c r="G177" s="56" t="s">
        <v>124</v>
      </c>
      <c r="H177" s="45">
        <v>143</v>
      </c>
      <c r="I177" s="110">
        <f>SUM(I178:I180)</f>
        <v>0</v>
      </c>
      <c r="J177" s="132">
        <f>SUM(J178:J180)</f>
        <v>0</v>
      </c>
      <c r="K177" s="110">
        <f>SUM(K178:K180)</f>
        <v>0</v>
      </c>
      <c r="L177" s="109">
        <f>SUM(L178:L180)</f>
        <v>0</v>
      </c>
      <c r="M177" s="5"/>
    </row>
    <row r="178" spans="1:13" ht="53.25" hidden="1" customHeight="1">
      <c r="A178" s="73">
        <v>2</v>
      </c>
      <c r="B178" s="84">
        <v>9</v>
      </c>
      <c r="C178" s="84">
        <v>2</v>
      </c>
      <c r="D178" s="84">
        <v>1</v>
      </c>
      <c r="E178" s="85">
        <v>1</v>
      </c>
      <c r="F178" s="86">
        <v>1</v>
      </c>
      <c r="G178" s="56" t="s">
        <v>125</v>
      </c>
      <c r="H178" s="45">
        <v>144</v>
      </c>
      <c r="I178" s="128">
        <v>0</v>
      </c>
      <c r="J178" s="111">
        <v>0</v>
      </c>
      <c r="K178" s="111">
        <v>0</v>
      </c>
      <c r="L178" s="111">
        <v>0</v>
      </c>
      <c r="M178" s="5"/>
    </row>
    <row r="179" spans="1:13" ht="51.75" hidden="1" customHeight="1">
      <c r="A179" s="59">
        <v>2</v>
      </c>
      <c r="B179" s="60">
        <v>9</v>
      </c>
      <c r="C179" s="60">
        <v>2</v>
      </c>
      <c r="D179" s="60">
        <v>1</v>
      </c>
      <c r="E179" s="61">
        <v>1</v>
      </c>
      <c r="F179" s="62">
        <v>2</v>
      </c>
      <c r="G179" s="56" t="s">
        <v>126</v>
      </c>
      <c r="H179" s="45">
        <v>145</v>
      </c>
      <c r="I179" s="112">
        <v>0</v>
      </c>
      <c r="J179" s="131">
        <v>0</v>
      </c>
      <c r="K179" s="131">
        <v>0</v>
      </c>
      <c r="L179" s="131">
        <v>0</v>
      </c>
      <c r="M179" s="5"/>
    </row>
    <row r="180" spans="1:13" ht="54.75" hidden="1" customHeight="1">
      <c r="A180" s="59">
        <v>2</v>
      </c>
      <c r="B180" s="60">
        <v>9</v>
      </c>
      <c r="C180" s="60">
        <v>2</v>
      </c>
      <c r="D180" s="60">
        <v>1</v>
      </c>
      <c r="E180" s="61">
        <v>1</v>
      </c>
      <c r="F180" s="62">
        <v>3</v>
      </c>
      <c r="G180" s="56" t="s">
        <v>127</v>
      </c>
      <c r="H180" s="45">
        <v>146</v>
      </c>
      <c r="I180" s="112">
        <v>0</v>
      </c>
      <c r="J180" s="112">
        <v>0</v>
      </c>
      <c r="K180" s="112">
        <v>0</v>
      </c>
      <c r="L180" s="112">
        <v>0</v>
      </c>
      <c r="M180" s="5"/>
    </row>
    <row r="181" spans="1:13" ht="39" hidden="1" customHeight="1">
      <c r="A181" s="88">
        <v>2</v>
      </c>
      <c r="B181" s="88">
        <v>9</v>
      </c>
      <c r="C181" s="88">
        <v>2</v>
      </c>
      <c r="D181" s="88">
        <v>2</v>
      </c>
      <c r="E181" s="88"/>
      <c r="F181" s="88"/>
      <c r="G181" s="52" t="s">
        <v>128</v>
      </c>
      <c r="H181" s="45">
        <v>147</v>
      </c>
      <c r="I181" s="110">
        <f>I182</f>
        <v>0</v>
      </c>
      <c r="J181" s="132">
        <f>J182</f>
        <v>0</v>
      </c>
      <c r="K181" s="110">
        <f>K182</f>
        <v>0</v>
      </c>
      <c r="L181" s="109">
        <f>L182</f>
        <v>0</v>
      </c>
      <c r="M181" s="5"/>
    </row>
    <row r="182" spans="1:13" ht="43.5" hidden="1" customHeight="1">
      <c r="A182" s="59">
        <v>2</v>
      </c>
      <c r="B182" s="60">
        <v>9</v>
      </c>
      <c r="C182" s="60">
        <v>2</v>
      </c>
      <c r="D182" s="60">
        <v>2</v>
      </c>
      <c r="E182" s="61">
        <v>1</v>
      </c>
      <c r="F182" s="62"/>
      <c r="G182" s="56" t="s">
        <v>129</v>
      </c>
      <c r="H182" s="45">
        <v>148</v>
      </c>
      <c r="I182" s="120">
        <f>SUM(I183:I185)</f>
        <v>0</v>
      </c>
      <c r="J182" s="120">
        <f>SUM(J183:J185)</f>
        <v>0</v>
      </c>
      <c r="K182" s="120">
        <f>SUM(K183:K185)</f>
        <v>0</v>
      </c>
      <c r="L182" s="120">
        <f>SUM(L183:L185)</f>
        <v>0</v>
      </c>
      <c r="M182" s="5"/>
    </row>
    <row r="183" spans="1:13" ht="54.75" hidden="1" customHeight="1">
      <c r="A183" s="59">
        <v>2</v>
      </c>
      <c r="B183" s="60">
        <v>9</v>
      </c>
      <c r="C183" s="60">
        <v>2</v>
      </c>
      <c r="D183" s="60">
        <v>2</v>
      </c>
      <c r="E183" s="60">
        <v>1</v>
      </c>
      <c r="F183" s="62">
        <v>1</v>
      </c>
      <c r="G183" s="89" t="s">
        <v>130</v>
      </c>
      <c r="H183" s="45">
        <v>149</v>
      </c>
      <c r="I183" s="112">
        <v>0</v>
      </c>
      <c r="J183" s="111">
        <v>0</v>
      </c>
      <c r="K183" s="111">
        <v>0</v>
      </c>
      <c r="L183" s="111">
        <v>0</v>
      </c>
      <c r="M183" s="5"/>
    </row>
    <row r="184" spans="1:13" ht="54" hidden="1" customHeight="1">
      <c r="A184" s="74">
        <v>2</v>
      </c>
      <c r="B184" s="72">
        <v>9</v>
      </c>
      <c r="C184" s="74">
        <v>2</v>
      </c>
      <c r="D184" s="75">
        <v>2</v>
      </c>
      <c r="E184" s="75">
        <v>1</v>
      </c>
      <c r="F184" s="87">
        <v>2</v>
      </c>
      <c r="G184" s="72" t="s">
        <v>131</v>
      </c>
      <c r="H184" s="45">
        <v>150</v>
      </c>
      <c r="I184" s="111">
        <v>0</v>
      </c>
      <c r="J184" s="113">
        <v>0</v>
      </c>
      <c r="K184" s="113">
        <v>0</v>
      </c>
      <c r="L184" s="113">
        <v>0</v>
      </c>
      <c r="M184" s="5"/>
    </row>
    <row r="185" spans="1:13" ht="54" hidden="1" customHeight="1">
      <c r="A185" s="60">
        <v>2</v>
      </c>
      <c r="B185" s="78">
        <v>9</v>
      </c>
      <c r="C185" s="84">
        <v>2</v>
      </c>
      <c r="D185" s="85">
        <v>2</v>
      </c>
      <c r="E185" s="85">
        <v>1</v>
      </c>
      <c r="F185" s="86">
        <v>3</v>
      </c>
      <c r="G185" s="78" t="s">
        <v>132</v>
      </c>
      <c r="H185" s="45">
        <v>151</v>
      </c>
      <c r="I185" s="131">
        <v>0</v>
      </c>
      <c r="J185" s="131">
        <v>0</v>
      </c>
      <c r="K185" s="131">
        <v>0</v>
      </c>
      <c r="L185" s="131">
        <v>0</v>
      </c>
      <c r="M185" s="5"/>
    </row>
    <row r="186" spans="1:13" ht="76.5" customHeight="1">
      <c r="A186" s="41">
        <v>3</v>
      </c>
      <c r="B186" s="43"/>
      <c r="C186" s="41"/>
      <c r="D186" s="42"/>
      <c r="E186" s="42"/>
      <c r="F186" s="44"/>
      <c r="G186" s="77" t="s">
        <v>133</v>
      </c>
      <c r="H186" s="45">
        <v>152</v>
      </c>
      <c r="I186" s="109">
        <f>SUM(I187+I240+I305)</f>
        <v>3000</v>
      </c>
      <c r="J186" s="132">
        <f>SUM(J187+J240+J305)</f>
        <v>3000</v>
      </c>
      <c r="K186" s="110">
        <f>SUM(K187+K240+K305)</f>
        <v>2807.2</v>
      </c>
      <c r="L186" s="109">
        <f>SUM(L187+L240+L305)</f>
        <v>2807.2</v>
      </c>
      <c r="M186" s="5"/>
    </row>
    <row r="187" spans="1:13" ht="34.5" customHeight="1">
      <c r="A187" s="68">
        <v>3</v>
      </c>
      <c r="B187" s="41">
        <v>1</v>
      </c>
      <c r="C187" s="55"/>
      <c r="D187" s="47"/>
      <c r="E187" s="47"/>
      <c r="F187" s="83"/>
      <c r="G187" s="65" t="s">
        <v>134</v>
      </c>
      <c r="H187" s="45">
        <v>153</v>
      </c>
      <c r="I187" s="109">
        <f>SUM(I188+I211+I218+I230+I234)</f>
        <v>3000</v>
      </c>
      <c r="J187" s="118">
        <f>SUM(J188+J211+J218+J230+J234)</f>
        <v>3000</v>
      </c>
      <c r="K187" s="118">
        <f>SUM(K188+K211+K218+K230+K234)</f>
        <v>2807.2</v>
      </c>
      <c r="L187" s="118">
        <f>SUM(L188+L211+L218+L230+L234)</f>
        <v>2807.2</v>
      </c>
      <c r="M187" s="5"/>
    </row>
    <row r="188" spans="1:13" ht="30.75" customHeight="1">
      <c r="A188" s="49">
        <v>3</v>
      </c>
      <c r="B188" s="56">
        <v>1</v>
      </c>
      <c r="C188" s="49">
        <v>1</v>
      </c>
      <c r="D188" s="48"/>
      <c r="E188" s="48"/>
      <c r="F188" s="90"/>
      <c r="G188" s="59" t="s">
        <v>135</v>
      </c>
      <c r="H188" s="45">
        <v>154</v>
      </c>
      <c r="I188" s="118">
        <f>SUM(I189+I192+I197+I203+I208)</f>
        <v>3000</v>
      </c>
      <c r="J188" s="132">
        <f>SUM(J189+J192+J197+J203+J208)</f>
        <v>3000</v>
      </c>
      <c r="K188" s="110">
        <f>SUM(K189+K192+K197+K203+K208)</f>
        <v>2807.2</v>
      </c>
      <c r="L188" s="109">
        <f>SUM(L189+L192+L197+L203+L208)</f>
        <v>2807.2</v>
      </c>
      <c r="M188" s="5"/>
    </row>
    <row r="189" spans="1:13" ht="33" hidden="1" customHeight="1">
      <c r="A189" s="60">
        <v>3</v>
      </c>
      <c r="B189" s="52">
        <v>1</v>
      </c>
      <c r="C189" s="60">
        <v>1</v>
      </c>
      <c r="D189" s="61">
        <v>1</v>
      </c>
      <c r="E189" s="61"/>
      <c r="F189" s="91"/>
      <c r="G189" s="59" t="s">
        <v>136</v>
      </c>
      <c r="H189" s="45">
        <v>155</v>
      </c>
      <c r="I189" s="109">
        <f t="shared" ref="I189:L190" si="18">I190</f>
        <v>0</v>
      </c>
      <c r="J189" s="119">
        <f t="shared" si="18"/>
        <v>0</v>
      </c>
      <c r="K189" s="120">
        <f t="shared" si="18"/>
        <v>0</v>
      </c>
      <c r="L189" s="118">
        <f t="shared" si="18"/>
        <v>0</v>
      </c>
      <c r="M189" s="5"/>
    </row>
    <row r="190" spans="1:13" ht="24" hidden="1" customHeight="1">
      <c r="A190" s="60">
        <v>3</v>
      </c>
      <c r="B190" s="52">
        <v>1</v>
      </c>
      <c r="C190" s="60">
        <v>1</v>
      </c>
      <c r="D190" s="61">
        <v>1</v>
      </c>
      <c r="E190" s="61">
        <v>1</v>
      </c>
      <c r="F190" s="69"/>
      <c r="G190" s="59" t="s">
        <v>136</v>
      </c>
      <c r="H190" s="45">
        <v>156</v>
      </c>
      <c r="I190" s="118">
        <f t="shared" si="18"/>
        <v>0</v>
      </c>
      <c r="J190" s="109">
        <f t="shared" si="18"/>
        <v>0</v>
      </c>
      <c r="K190" s="109">
        <f t="shared" si="18"/>
        <v>0</v>
      </c>
      <c r="L190" s="109">
        <f t="shared" si="18"/>
        <v>0</v>
      </c>
      <c r="M190" s="5"/>
    </row>
    <row r="191" spans="1:13" ht="31.5" hidden="1" customHeight="1">
      <c r="A191" s="60">
        <v>3</v>
      </c>
      <c r="B191" s="52">
        <v>1</v>
      </c>
      <c r="C191" s="60">
        <v>1</v>
      </c>
      <c r="D191" s="61">
        <v>1</v>
      </c>
      <c r="E191" s="61">
        <v>1</v>
      </c>
      <c r="F191" s="69">
        <v>1</v>
      </c>
      <c r="G191" s="59" t="s">
        <v>136</v>
      </c>
      <c r="H191" s="45">
        <v>157</v>
      </c>
      <c r="I191" s="113">
        <v>0</v>
      </c>
      <c r="J191" s="113">
        <v>0</v>
      </c>
      <c r="K191" s="113">
        <v>0</v>
      </c>
      <c r="L191" s="113">
        <v>0</v>
      </c>
      <c r="M191" s="5"/>
    </row>
    <row r="192" spans="1:13" ht="27.75" hidden="1" customHeight="1">
      <c r="A192" s="49">
        <v>3</v>
      </c>
      <c r="B192" s="48">
        <v>1</v>
      </c>
      <c r="C192" s="48">
        <v>1</v>
      </c>
      <c r="D192" s="48">
        <v>2</v>
      </c>
      <c r="E192" s="48"/>
      <c r="F192" s="50"/>
      <c r="G192" s="56" t="s">
        <v>137</v>
      </c>
      <c r="H192" s="45">
        <v>158</v>
      </c>
      <c r="I192" s="118">
        <f>I193</f>
        <v>0</v>
      </c>
      <c r="J192" s="119">
        <f>J193</f>
        <v>0</v>
      </c>
      <c r="K192" s="120">
        <f>K193</f>
        <v>0</v>
      </c>
      <c r="L192" s="118">
        <f>L193</f>
        <v>0</v>
      </c>
      <c r="M192" s="5"/>
    </row>
    <row r="193" spans="1:13" ht="27.75" hidden="1" customHeight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2"/>
      <c r="G193" s="56" t="s">
        <v>137</v>
      </c>
      <c r="H193" s="45">
        <v>159</v>
      </c>
      <c r="I193" s="109">
        <f>SUM(I194:I196)</f>
        <v>0</v>
      </c>
      <c r="J193" s="132">
        <f>SUM(J194:J196)</f>
        <v>0</v>
      </c>
      <c r="K193" s="110">
        <f>SUM(K194:K196)</f>
        <v>0</v>
      </c>
      <c r="L193" s="109">
        <f>SUM(L194:L196)</f>
        <v>0</v>
      </c>
      <c r="M193" s="5"/>
    </row>
    <row r="194" spans="1:13" ht="27" hidden="1" customHeight="1">
      <c r="A194" s="49">
        <v>3</v>
      </c>
      <c r="B194" s="48">
        <v>1</v>
      </c>
      <c r="C194" s="48">
        <v>1</v>
      </c>
      <c r="D194" s="48">
        <v>2</v>
      </c>
      <c r="E194" s="48">
        <v>1</v>
      </c>
      <c r="F194" s="50">
        <v>1</v>
      </c>
      <c r="G194" s="56" t="s">
        <v>138</v>
      </c>
      <c r="H194" s="45">
        <v>160</v>
      </c>
      <c r="I194" s="111">
        <v>0</v>
      </c>
      <c r="J194" s="111">
        <v>0</v>
      </c>
      <c r="K194" s="111">
        <v>0</v>
      </c>
      <c r="L194" s="131">
        <v>0</v>
      </c>
      <c r="M194" s="5"/>
    </row>
    <row r="195" spans="1:13" ht="27" hidden="1" customHeight="1">
      <c r="A195" s="60">
        <v>3</v>
      </c>
      <c r="B195" s="61">
        <v>1</v>
      </c>
      <c r="C195" s="61">
        <v>1</v>
      </c>
      <c r="D195" s="61">
        <v>2</v>
      </c>
      <c r="E195" s="61">
        <v>1</v>
      </c>
      <c r="F195" s="62">
        <v>2</v>
      </c>
      <c r="G195" s="52" t="s">
        <v>139</v>
      </c>
      <c r="H195" s="45">
        <v>161</v>
      </c>
      <c r="I195" s="113">
        <v>0</v>
      </c>
      <c r="J195" s="113">
        <v>0</v>
      </c>
      <c r="K195" s="113">
        <v>0</v>
      </c>
      <c r="L195" s="113">
        <v>0</v>
      </c>
      <c r="M195" s="5"/>
    </row>
    <row r="196" spans="1:13" ht="26.25" hidden="1" customHeight="1">
      <c r="A196" s="49">
        <v>3</v>
      </c>
      <c r="B196" s="48">
        <v>1</v>
      </c>
      <c r="C196" s="48">
        <v>1</v>
      </c>
      <c r="D196" s="48">
        <v>2</v>
      </c>
      <c r="E196" s="48">
        <v>1</v>
      </c>
      <c r="F196" s="50">
        <v>3</v>
      </c>
      <c r="G196" s="56" t="s">
        <v>140</v>
      </c>
      <c r="H196" s="45">
        <v>162</v>
      </c>
      <c r="I196" s="111">
        <v>0</v>
      </c>
      <c r="J196" s="111">
        <v>0</v>
      </c>
      <c r="K196" s="111">
        <v>0</v>
      </c>
      <c r="L196" s="131">
        <v>0</v>
      </c>
      <c r="M196" s="5"/>
    </row>
    <row r="197" spans="1:13" ht="27.75" hidden="1" customHeight="1">
      <c r="A197" s="60">
        <v>3</v>
      </c>
      <c r="B197" s="61">
        <v>1</v>
      </c>
      <c r="C197" s="61">
        <v>1</v>
      </c>
      <c r="D197" s="61">
        <v>3</v>
      </c>
      <c r="E197" s="61"/>
      <c r="F197" s="62"/>
      <c r="G197" s="52" t="s">
        <v>141</v>
      </c>
      <c r="H197" s="45">
        <v>163</v>
      </c>
      <c r="I197" s="109">
        <f>I198</f>
        <v>0</v>
      </c>
      <c r="J197" s="132">
        <f>J198</f>
        <v>0</v>
      </c>
      <c r="K197" s="110">
        <f>K198</f>
        <v>0</v>
      </c>
      <c r="L197" s="109">
        <f>L198</f>
        <v>0</v>
      </c>
      <c r="M197" s="5"/>
    </row>
    <row r="198" spans="1:13" ht="23.25" hidden="1" customHeight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2"/>
      <c r="G198" s="52" t="s">
        <v>141</v>
      </c>
      <c r="H198" s="45">
        <v>164</v>
      </c>
      <c r="I198" s="109">
        <f>SUM(I199:I202)</f>
        <v>0</v>
      </c>
      <c r="J198" s="109">
        <f>SUM(J199:J202)</f>
        <v>0</v>
      </c>
      <c r="K198" s="109">
        <f>SUM(K199:K202)</f>
        <v>0</v>
      </c>
      <c r="L198" s="109">
        <f>SUM(L199:L202)</f>
        <v>0</v>
      </c>
      <c r="M198" s="5"/>
    </row>
    <row r="199" spans="1:13" ht="23.25" hidden="1" customHeight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2">
        <v>1</v>
      </c>
      <c r="G199" s="52" t="s">
        <v>142</v>
      </c>
      <c r="H199" s="45">
        <v>165</v>
      </c>
      <c r="I199" s="113">
        <v>0</v>
      </c>
      <c r="J199" s="113">
        <v>0</v>
      </c>
      <c r="K199" s="113">
        <v>0</v>
      </c>
      <c r="L199" s="131">
        <v>0</v>
      </c>
      <c r="M199" s="5"/>
    </row>
    <row r="200" spans="1:13" ht="29.25" hidden="1" customHeight="1">
      <c r="A200" s="60">
        <v>3</v>
      </c>
      <c r="B200" s="61">
        <v>1</v>
      </c>
      <c r="C200" s="61">
        <v>1</v>
      </c>
      <c r="D200" s="61">
        <v>3</v>
      </c>
      <c r="E200" s="61">
        <v>1</v>
      </c>
      <c r="F200" s="62">
        <v>2</v>
      </c>
      <c r="G200" s="52" t="s">
        <v>143</v>
      </c>
      <c r="H200" s="45">
        <v>166</v>
      </c>
      <c r="I200" s="111">
        <v>0</v>
      </c>
      <c r="J200" s="113">
        <v>0</v>
      </c>
      <c r="K200" s="113">
        <v>0</v>
      </c>
      <c r="L200" s="113">
        <v>0</v>
      </c>
      <c r="M200" s="5"/>
    </row>
    <row r="201" spans="1:13" ht="27" hidden="1" customHeight="1">
      <c r="A201" s="60">
        <v>3</v>
      </c>
      <c r="B201" s="61">
        <v>1</v>
      </c>
      <c r="C201" s="61">
        <v>1</v>
      </c>
      <c r="D201" s="61">
        <v>3</v>
      </c>
      <c r="E201" s="61">
        <v>1</v>
      </c>
      <c r="F201" s="62">
        <v>3</v>
      </c>
      <c r="G201" s="59" t="s">
        <v>144</v>
      </c>
      <c r="H201" s="45">
        <v>167</v>
      </c>
      <c r="I201" s="111">
        <v>0</v>
      </c>
      <c r="J201" s="117">
        <v>0</v>
      </c>
      <c r="K201" s="117">
        <v>0</v>
      </c>
      <c r="L201" s="117">
        <v>0</v>
      </c>
      <c r="M201" s="5"/>
    </row>
    <row r="202" spans="1:13" ht="25.5" hidden="1" customHeight="1">
      <c r="A202" s="74">
        <v>3</v>
      </c>
      <c r="B202" s="75">
        <v>1</v>
      </c>
      <c r="C202" s="75">
        <v>1</v>
      </c>
      <c r="D202" s="75">
        <v>3</v>
      </c>
      <c r="E202" s="75">
        <v>1</v>
      </c>
      <c r="F202" s="87">
        <v>4</v>
      </c>
      <c r="G202" s="81" t="s">
        <v>145</v>
      </c>
      <c r="H202" s="45">
        <v>168</v>
      </c>
      <c r="I202" s="133">
        <v>0</v>
      </c>
      <c r="J202" s="134">
        <v>0</v>
      </c>
      <c r="K202" s="113">
        <v>0</v>
      </c>
      <c r="L202" s="113">
        <v>0</v>
      </c>
      <c r="M202" s="5"/>
    </row>
    <row r="203" spans="1:13" ht="27" hidden="1" customHeight="1">
      <c r="A203" s="74">
        <v>3</v>
      </c>
      <c r="B203" s="75">
        <v>1</v>
      </c>
      <c r="C203" s="75">
        <v>1</v>
      </c>
      <c r="D203" s="75">
        <v>4</v>
      </c>
      <c r="E203" s="75"/>
      <c r="F203" s="87"/>
      <c r="G203" s="72" t="s">
        <v>146</v>
      </c>
      <c r="H203" s="45">
        <v>169</v>
      </c>
      <c r="I203" s="109">
        <f>I204</f>
        <v>0</v>
      </c>
      <c r="J203" s="121">
        <f>J204</f>
        <v>0</v>
      </c>
      <c r="K203" s="122">
        <f>K204</f>
        <v>0</v>
      </c>
      <c r="L203" s="114">
        <f>L204</f>
        <v>0</v>
      </c>
      <c r="M203" s="5"/>
    </row>
    <row r="204" spans="1:13" ht="27.75" hidden="1" customHeight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2"/>
      <c r="G204" s="72" t="s">
        <v>146</v>
      </c>
      <c r="H204" s="45">
        <v>170</v>
      </c>
      <c r="I204" s="118">
        <f>SUM(I205:I207)</f>
        <v>0</v>
      </c>
      <c r="J204" s="132">
        <f>SUM(J205:J207)</f>
        <v>0</v>
      </c>
      <c r="K204" s="110">
        <f>SUM(K205:K207)</f>
        <v>0</v>
      </c>
      <c r="L204" s="109">
        <f>SUM(L205:L207)</f>
        <v>0</v>
      </c>
      <c r="M204" s="5"/>
    </row>
    <row r="205" spans="1:13" ht="24.75" hidden="1" customHeight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2">
        <v>1</v>
      </c>
      <c r="G205" s="52" t="s">
        <v>147</v>
      </c>
      <c r="H205" s="45">
        <v>171</v>
      </c>
      <c r="I205" s="113">
        <v>0</v>
      </c>
      <c r="J205" s="113">
        <v>0</v>
      </c>
      <c r="K205" s="113">
        <v>0</v>
      </c>
      <c r="L205" s="131">
        <v>0</v>
      </c>
      <c r="M205" s="5"/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4</v>
      </c>
      <c r="E206" s="48">
        <v>1</v>
      </c>
      <c r="F206" s="50">
        <v>2</v>
      </c>
      <c r="G206" s="56" t="s">
        <v>148</v>
      </c>
      <c r="H206" s="45">
        <v>172</v>
      </c>
      <c r="I206" s="111">
        <v>0</v>
      </c>
      <c r="J206" s="111">
        <v>0</v>
      </c>
      <c r="K206" s="112">
        <v>0</v>
      </c>
      <c r="L206" s="113">
        <v>0</v>
      </c>
      <c r="M206" s="5"/>
    </row>
    <row r="207" spans="1:13" ht="31.5" hidden="1" customHeight="1">
      <c r="A207" s="60">
        <v>3</v>
      </c>
      <c r="B207" s="61">
        <v>1</v>
      </c>
      <c r="C207" s="61">
        <v>1</v>
      </c>
      <c r="D207" s="61">
        <v>4</v>
      </c>
      <c r="E207" s="61">
        <v>1</v>
      </c>
      <c r="F207" s="62">
        <v>3</v>
      </c>
      <c r="G207" s="52" t="s">
        <v>149</v>
      </c>
      <c r="H207" s="45">
        <v>173</v>
      </c>
      <c r="I207" s="111">
        <v>0</v>
      </c>
      <c r="J207" s="111">
        <v>0</v>
      </c>
      <c r="K207" s="111">
        <v>0</v>
      </c>
      <c r="L207" s="113">
        <v>0</v>
      </c>
      <c r="M207" s="5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/>
      <c r="F208" s="62"/>
      <c r="G208" s="52" t="s">
        <v>150</v>
      </c>
      <c r="H208" s="45">
        <v>174</v>
      </c>
      <c r="I208" s="109">
        <f t="shared" ref="I208:L209" si="19">I209</f>
        <v>3000</v>
      </c>
      <c r="J208" s="132">
        <f t="shared" si="19"/>
        <v>3000</v>
      </c>
      <c r="K208" s="110">
        <f t="shared" si="19"/>
        <v>2807.2</v>
      </c>
      <c r="L208" s="109">
        <f t="shared" si="19"/>
        <v>2807.2</v>
      </c>
      <c r="M208" s="5"/>
    </row>
    <row r="209" spans="1:16" ht="26.25" customHeight="1">
      <c r="A209" s="74">
        <v>3</v>
      </c>
      <c r="B209" s="75">
        <v>1</v>
      </c>
      <c r="C209" s="75">
        <v>1</v>
      </c>
      <c r="D209" s="75">
        <v>5</v>
      </c>
      <c r="E209" s="75">
        <v>1</v>
      </c>
      <c r="F209" s="87"/>
      <c r="G209" s="52" t="s">
        <v>150</v>
      </c>
      <c r="H209" s="45">
        <v>175</v>
      </c>
      <c r="I209" s="110">
        <f t="shared" si="19"/>
        <v>3000</v>
      </c>
      <c r="J209" s="110">
        <f t="shared" si="19"/>
        <v>3000</v>
      </c>
      <c r="K209" s="110">
        <f t="shared" si="19"/>
        <v>2807.2</v>
      </c>
      <c r="L209" s="110">
        <f t="shared" si="19"/>
        <v>2807.2</v>
      </c>
      <c r="M209" s="5"/>
    </row>
    <row r="210" spans="1:16" ht="27" customHeight="1">
      <c r="A210" s="60">
        <v>3</v>
      </c>
      <c r="B210" s="61">
        <v>1</v>
      </c>
      <c r="C210" s="61">
        <v>1</v>
      </c>
      <c r="D210" s="61">
        <v>5</v>
      </c>
      <c r="E210" s="61">
        <v>1</v>
      </c>
      <c r="F210" s="62">
        <v>1</v>
      </c>
      <c r="G210" s="52" t="s">
        <v>150</v>
      </c>
      <c r="H210" s="45">
        <v>176</v>
      </c>
      <c r="I210" s="111">
        <v>3000</v>
      </c>
      <c r="J210" s="113">
        <v>3000</v>
      </c>
      <c r="K210" s="113">
        <v>2807.2</v>
      </c>
      <c r="L210" s="113">
        <v>2807.2</v>
      </c>
      <c r="M210" s="5"/>
    </row>
    <row r="211" spans="1:16" ht="26.25" hidden="1" customHeight="1">
      <c r="A211" s="74">
        <v>3</v>
      </c>
      <c r="B211" s="75">
        <v>1</v>
      </c>
      <c r="C211" s="75">
        <v>2</v>
      </c>
      <c r="D211" s="75"/>
      <c r="E211" s="75"/>
      <c r="F211" s="87"/>
      <c r="G211" s="72" t="s">
        <v>151</v>
      </c>
      <c r="H211" s="45">
        <v>177</v>
      </c>
      <c r="I211" s="109">
        <f t="shared" ref="I211:L212" si="20">I212</f>
        <v>0</v>
      </c>
      <c r="J211" s="121">
        <f t="shared" si="20"/>
        <v>0</v>
      </c>
      <c r="K211" s="122">
        <f t="shared" si="20"/>
        <v>0</v>
      </c>
      <c r="L211" s="114">
        <f t="shared" si="20"/>
        <v>0</v>
      </c>
      <c r="M211" s="5"/>
    </row>
    <row r="212" spans="1:16" ht="25.5" hidden="1" customHeight="1">
      <c r="A212" s="60">
        <v>3</v>
      </c>
      <c r="B212" s="61">
        <v>1</v>
      </c>
      <c r="C212" s="61">
        <v>2</v>
      </c>
      <c r="D212" s="61">
        <v>1</v>
      </c>
      <c r="E212" s="61"/>
      <c r="F212" s="62"/>
      <c r="G212" s="72" t="s">
        <v>151</v>
      </c>
      <c r="H212" s="45">
        <v>178</v>
      </c>
      <c r="I212" s="118">
        <f t="shared" si="20"/>
        <v>0</v>
      </c>
      <c r="J212" s="132">
        <f t="shared" si="20"/>
        <v>0</v>
      </c>
      <c r="K212" s="110">
        <f t="shared" si="20"/>
        <v>0</v>
      </c>
      <c r="L212" s="109">
        <f t="shared" si="20"/>
        <v>0</v>
      </c>
      <c r="M212" s="5"/>
    </row>
    <row r="213" spans="1:16" ht="26.25" hidden="1" customHeight="1">
      <c r="A213" s="49">
        <v>3</v>
      </c>
      <c r="B213" s="48">
        <v>1</v>
      </c>
      <c r="C213" s="48">
        <v>2</v>
      </c>
      <c r="D213" s="48">
        <v>1</v>
      </c>
      <c r="E213" s="48">
        <v>1</v>
      </c>
      <c r="F213" s="50"/>
      <c r="G213" s="72" t="s">
        <v>151</v>
      </c>
      <c r="H213" s="45">
        <v>179</v>
      </c>
      <c r="I213" s="109">
        <f>SUM(I214:I217)</f>
        <v>0</v>
      </c>
      <c r="J213" s="119">
        <f>SUM(J214:J217)</f>
        <v>0</v>
      </c>
      <c r="K213" s="120">
        <f>SUM(K214:K217)</f>
        <v>0</v>
      </c>
      <c r="L213" s="118">
        <f>SUM(L214:L217)</f>
        <v>0</v>
      </c>
      <c r="M213" s="5"/>
    </row>
    <row r="214" spans="1:16" ht="41.25" hidden="1" customHeight="1">
      <c r="A214" s="60">
        <v>3</v>
      </c>
      <c r="B214" s="61">
        <v>1</v>
      </c>
      <c r="C214" s="61">
        <v>2</v>
      </c>
      <c r="D214" s="61">
        <v>1</v>
      </c>
      <c r="E214" s="61">
        <v>1</v>
      </c>
      <c r="F214" s="62">
        <v>2</v>
      </c>
      <c r="G214" s="52" t="s">
        <v>152</v>
      </c>
      <c r="H214" s="45">
        <v>180</v>
      </c>
      <c r="I214" s="113">
        <v>0</v>
      </c>
      <c r="J214" s="113">
        <v>0</v>
      </c>
      <c r="K214" s="113">
        <v>0</v>
      </c>
      <c r="L214" s="113">
        <v>0</v>
      </c>
      <c r="M214" s="5"/>
    </row>
    <row r="215" spans="1:16" ht="26.25" hidden="1" customHeight="1">
      <c r="A215" s="60">
        <v>3</v>
      </c>
      <c r="B215" s="61">
        <v>1</v>
      </c>
      <c r="C215" s="61">
        <v>2</v>
      </c>
      <c r="D215" s="60">
        <v>1</v>
      </c>
      <c r="E215" s="61">
        <v>1</v>
      </c>
      <c r="F215" s="62">
        <v>3</v>
      </c>
      <c r="G215" s="52" t="s">
        <v>153</v>
      </c>
      <c r="H215" s="45">
        <v>181</v>
      </c>
      <c r="I215" s="113">
        <v>0</v>
      </c>
      <c r="J215" s="113">
        <v>0</v>
      </c>
      <c r="K215" s="113">
        <v>0</v>
      </c>
      <c r="L215" s="113">
        <v>0</v>
      </c>
      <c r="M215" s="5"/>
    </row>
    <row r="216" spans="1:16" ht="27.75" hidden="1" customHeight="1">
      <c r="A216" s="60">
        <v>3</v>
      </c>
      <c r="B216" s="61">
        <v>1</v>
      </c>
      <c r="C216" s="61">
        <v>2</v>
      </c>
      <c r="D216" s="60">
        <v>1</v>
      </c>
      <c r="E216" s="61">
        <v>1</v>
      </c>
      <c r="F216" s="62">
        <v>4</v>
      </c>
      <c r="G216" s="52" t="s">
        <v>154</v>
      </c>
      <c r="H216" s="45">
        <v>182</v>
      </c>
      <c r="I216" s="113">
        <v>0</v>
      </c>
      <c r="J216" s="113">
        <v>0</v>
      </c>
      <c r="K216" s="113">
        <v>0</v>
      </c>
      <c r="L216" s="113">
        <v>0</v>
      </c>
      <c r="M216" s="5"/>
    </row>
    <row r="217" spans="1:16" ht="27" hidden="1" customHeight="1">
      <c r="A217" s="74">
        <v>3</v>
      </c>
      <c r="B217" s="85">
        <v>1</v>
      </c>
      <c r="C217" s="85">
        <v>2</v>
      </c>
      <c r="D217" s="84">
        <v>1</v>
      </c>
      <c r="E217" s="85">
        <v>1</v>
      </c>
      <c r="F217" s="86">
        <v>5</v>
      </c>
      <c r="G217" s="78" t="s">
        <v>155</v>
      </c>
      <c r="H217" s="45">
        <v>183</v>
      </c>
      <c r="I217" s="113">
        <v>0</v>
      </c>
      <c r="J217" s="113">
        <v>0</v>
      </c>
      <c r="K217" s="113">
        <v>0</v>
      </c>
      <c r="L217" s="131">
        <v>0</v>
      </c>
      <c r="M217" s="5"/>
    </row>
    <row r="218" spans="1:16" ht="29.25" hidden="1" customHeight="1">
      <c r="A218" s="60">
        <v>3</v>
      </c>
      <c r="B218" s="61">
        <v>1</v>
      </c>
      <c r="C218" s="61">
        <v>3</v>
      </c>
      <c r="D218" s="60"/>
      <c r="E218" s="61"/>
      <c r="F218" s="62"/>
      <c r="G218" s="52" t="s">
        <v>156</v>
      </c>
      <c r="H218" s="45">
        <v>184</v>
      </c>
      <c r="I218" s="109">
        <f>SUM(I219+I222)</f>
        <v>0</v>
      </c>
      <c r="J218" s="132">
        <f>SUM(J219+J222)</f>
        <v>0</v>
      </c>
      <c r="K218" s="110">
        <f>SUM(K219+K222)</f>
        <v>0</v>
      </c>
      <c r="L218" s="109">
        <f>SUM(L219+L222)</f>
        <v>0</v>
      </c>
      <c r="M218" s="5"/>
    </row>
    <row r="219" spans="1:16" ht="27.75" hidden="1" customHeight="1">
      <c r="A219" s="49">
        <v>3</v>
      </c>
      <c r="B219" s="48">
        <v>1</v>
      </c>
      <c r="C219" s="48">
        <v>3</v>
      </c>
      <c r="D219" s="49">
        <v>1</v>
      </c>
      <c r="E219" s="60"/>
      <c r="F219" s="50"/>
      <c r="G219" s="56" t="s">
        <v>157</v>
      </c>
      <c r="H219" s="45">
        <v>185</v>
      </c>
      <c r="I219" s="118">
        <f t="shared" ref="I219:L220" si="21">I220</f>
        <v>0</v>
      </c>
      <c r="J219" s="119">
        <f t="shared" si="21"/>
        <v>0</v>
      </c>
      <c r="K219" s="120">
        <f t="shared" si="21"/>
        <v>0</v>
      </c>
      <c r="L219" s="118">
        <f t="shared" si="21"/>
        <v>0</v>
      </c>
      <c r="M219" s="5"/>
    </row>
    <row r="220" spans="1:16" ht="30.75" hidden="1" customHeight="1">
      <c r="A220" s="60">
        <v>3</v>
      </c>
      <c r="B220" s="61">
        <v>1</v>
      </c>
      <c r="C220" s="61">
        <v>3</v>
      </c>
      <c r="D220" s="60">
        <v>1</v>
      </c>
      <c r="E220" s="60">
        <v>1</v>
      </c>
      <c r="F220" s="62"/>
      <c r="G220" s="56" t="s">
        <v>157</v>
      </c>
      <c r="H220" s="45">
        <v>186</v>
      </c>
      <c r="I220" s="109">
        <f t="shared" si="21"/>
        <v>0</v>
      </c>
      <c r="J220" s="132">
        <f t="shared" si="21"/>
        <v>0</v>
      </c>
      <c r="K220" s="110">
        <f t="shared" si="21"/>
        <v>0</v>
      </c>
      <c r="L220" s="109">
        <f t="shared" si="21"/>
        <v>0</v>
      </c>
      <c r="M220" s="5"/>
    </row>
    <row r="221" spans="1:16" ht="27.75" hidden="1" customHeight="1">
      <c r="A221" s="60">
        <v>3</v>
      </c>
      <c r="B221" s="52">
        <v>1</v>
      </c>
      <c r="C221" s="60">
        <v>3</v>
      </c>
      <c r="D221" s="61">
        <v>1</v>
      </c>
      <c r="E221" s="61">
        <v>1</v>
      </c>
      <c r="F221" s="62">
        <v>1</v>
      </c>
      <c r="G221" s="56" t="s">
        <v>157</v>
      </c>
      <c r="H221" s="45">
        <v>187</v>
      </c>
      <c r="I221" s="131">
        <v>0</v>
      </c>
      <c r="J221" s="131">
        <v>0</v>
      </c>
      <c r="K221" s="131">
        <v>0</v>
      </c>
      <c r="L221" s="131">
        <v>0</v>
      </c>
      <c r="M221" s="5"/>
    </row>
    <row r="222" spans="1:16" ht="30.75" hidden="1" customHeight="1">
      <c r="A222" s="60">
        <v>3</v>
      </c>
      <c r="B222" s="52">
        <v>1</v>
      </c>
      <c r="C222" s="60">
        <v>3</v>
      </c>
      <c r="D222" s="61">
        <v>2</v>
      </c>
      <c r="E222" s="61"/>
      <c r="F222" s="62"/>
      <c r="G222" s="52" t="s">
        <v>158</v>
      </c>
      <c r="H222" s="45">
        <v>188</v>
      </c>
      <c r="I222" s="109">
        <f>I223</f>
        <v>0</v>
      </c>
      <c r="J222" s="132">
        <f>J223</f>
        <v>0</v>
      </c>
      <c r="K222" s="110">
        <f>K223</f>
        <v>0</v>
      </c>
      <c r="L222" s="109">
        <f>L223</f>
        <v>0</v>
      </c>
      <c r="M222" s="5"/>
    </row>
    <row r="223" spans="1:16" ht="27" hidden="1" customHeight="1">
      <c r="A223" s="49">
        <v>3</v>
      </c>
      <c r="B223" s="56">
        <v>1</v>
      </c>
      <c r="C223" s="49">
        <v>3</v>
      </c>
      <c r="D223" s="48">
        <v>2</v>
      </c>
      <c r="E223" s="48">
        <v>1</v>
      </c>
      <c r="F223" s="50"/>
      <c r="G223" s="52" t="s">
        <v>158</v>
      </c>
      <c r="H223" s="45">
        <v>189</v>
      </c>
      <c r="I223" s="109">
        <f t="shared" ref="I223:L223" si="22">SUM(I224:I229)</f>
        <v>0</v>
      </c>
      <c r="J223" s="109">
        <f t="shared" si="22"/>
        <v>0</v>
      </c>
      <c r="K223" s="109">
        <f t="shared" si="22"/>
        <v>0</v>
      </c>
      <c r="L223" s="109">
        <f t="shared" si="22"/>
        <v>0</v>
      </c>
      <c r="M223" s="92">
        <f t="shared" ref="M223:P223" si="23">SUM(M224:M229)</f>
        <v>0</v>
      </c>
      <c r="N223" s="92">
        <f t="shared" si="23"/>
        <v>0</v>
      </c>
      <c r="O223" s="92">
        <f t="shared" si="23"/>
        <v>0</v>
      </c>
      <c r="P223" s="92">
        <f t="shared" si="23"/>
        <v>0</v>
      </c>
    </row>
    <row r="224" spans="1:16" ht="24.75" hidden="1" customHeight="1">
      <c r="A224" s="60">
        <v>3</v>
      </c>
      <c r="B224" s="52">
        <v>1</v>
      </c>
      <c r="C224" s="60">
        <v>3</v>
      </c>
      <c r="D224" s="61">
        <v>2</v>
      </c>
      <c r="E224" s="61">
        <v>1</v>
      </c>
      <c r="F224" s="62">
        <v>1</v>
      </c>
      <c r="G224" s="52" t="s">
        <v>159</v>
      </c>
      <c r="H224" s="45">
        <v>190</v>
      </c>
      <c r="I224" s="113">
        <v>0</v>
      </c>
      <c r="J224" s="113">
        <v>0</v>
      </c>
      <c r="K224" s="113">
        <v>0</v>
      </c>
      <c r="L224" s="131">
        <v>0</v>
      </c>
      <c r="M224" s="5"/>
    </row>
    <row r="225" spans="1:13" ht="26.25" hidden="1" customHeight="1">
      <c r="A225" s="60">
        <v>3</v>
      </c>
      <c r="B225" s="52">
        <v>1</v>
      </c>
      <c r="C225" s="60">
        <v>3</v>
      </c>
      <c r="D225" s="61">
        <v>2</v>
      </c>
      <c r="E225" s="61">
        <v>1</v>
      </c>
      <c r="F225" s="62">
        <v>2</v>
      </c>
      <c r="G225" s="52" t="s">
        <v>160</v>
      </c>
      <c r="H225" s="45">
        <v>191</v>
      </c>
      <c r="I225" s="113">
        <v>0</v>
      </c>
      <c r="J225" s="113">
        <v>0</v>
      </c>
      <c r="K225" s="113">
        <v>0</v>
      </c>
      <c r="L225" s="113">
        <v>0</v>
      </c>
      <c r="M225" s="5"/>
    </row>
    <row r="226" spans="1:13" ht="26.25" hidden="1" customHeight="1">
      <c r="A226" s="60">
        <v>3</v>
      </c>
      <c r="B226" s="52">
        <v>1</v>
      </c>
      <c r="C226" s="60">
        <v>3</v>
      </c>
      <c r="D226" s="61">
        <v>2</v>
      </c>
      <c r="E226" s="61">
        <v>1</v>
      </c>
      <c r="F226" s="62">
        <v>3</v>
      </c>
      <c r="G226" s="52" t="s">
        <v>161</v>
      </c>
      <c r="H226" s="45">
        <v>192</v>
      </c>
      <c r="I226" s="113">
        <v>0</v>
      </c>
      <c r="J226" s="113">
        <v>0</v>
      </c>
      <c r="K226" s="113">
        <v>0</v>
      </c>
      <c r="L226" s="113">
        <v>0</v>
      </c>
      <c r="M226" s="5"/>
    </row>
    <row r="227" spans="1:13" ht="27.75" hidden="1" customHeight="1">
      <c r="A227" s="60">
        <v>3</v>
      </c>
      <c r="B227" s="52">
        <v>1</v>
      </c>
      <c r="C227" s="60">
        <v>3</v>
      </c>
      <c r="D227" s="61">
        <v>2</v>
      </c>
      <c r="E227" s="61">
        <v>1</v>
      </c>
      <c r="F227" s="62">
        <v>4</v>
      </c>
      <c r="G227" s="52" t="s">
        <v>162</v>
      </c>
      <c r="H227" s="45">
        <v>193</v>
      </c>
      <c r="I227" s="113">
        <v>0</v>
      </c>
      <c r="J227" s="113">
        <v>0</v>
      </c>
      <c r="K227" s="113">
        <v>0</v>
      </c>
      <c r="L227" s="131">
        <v>0</v>
      </c>
      <c r="M227" s="5"/>
    </row>
    <row r="228" spans="1:13" ht="29.25" hidden="1" customHeight="1">
      <c r="A228" s="60">
        <v>3</v>
      </c>
      <c r="B228" s="52">
        <v>1</v>
      </c>
      <c r="C228" s="60">
        <v>3</v>
      </c>
      <c r="D228" s="61">
        <v>2</v>
      </c>
      <c r="E228" s="61">
        <v>1</v>
      </c>
      <c r="F228" s="62">
        <v>5</v>
      </c>
      <c r="G228" s="56" t="s">
        <v>163</v>
      </c>
      <c r="H228" s="45">
        <v>194</v>
      </c>
      <c r="I228" s="113">
        <v>0</v>
      </c>
      <c r="J228" s="113">
        <v>0</v>
      </c>
      <c r="K228" s="113">
        <v>0</v>
      </c>
      <c r="L228" s="113">
        <v>0</v>
      </c>
      <c r="M228" s="5"/>
    </row>
    <row r="229" spans="1:13" ht="25.5" hidden="1" customHeight="1">
      <c r="A229" s="60">
        <v>3</v>
      </c>
      <c r="B229" s="52">
        <v>1</v>
      </c>
      <c r="C229" s="60">
        <v>3</v>
      </c>
      <c r="D229" s="61">
        <v>2</v>
      </c>
      <c r="E229" s="61">
        <v>1</v>
      </c>
      <c r="F229" s="62">
        <v>6</v>
      </c>
      <c r="G229" s="56" t="s">
        <v>158</v>
      </c>
      <c r="H229" s="45">
        <v>195</v>
      </c>
      <c r="I229" s="113">
        <v>0</v>
      </c>
      <c r="J229" s="113">
        <v>0</v>
      </c>
      <c r="K229" s="113">
        <v>0</v>
      </c>
      <c r="L229" s="131">
        <v>0</v>
      </c>
      <c r="M229" s="5"/>
    </row>
    <row r="230" spans="1:13" ht="27" hidden="1" customHeight="1">
      <c r="A230" s="49">
        <v>3</v>
      </c>
      <c r="B230" s="48">
        <v>1</v>
      </c>
      <c r="C230" s="48">
        <v>4</v>
      </c>
      <c r="D230" s="48"/>
      <c r="E230" s="48"/>
      <c r="F230" s="50"/>
      <c r="G230" s="56" t="s">
        <v>164</v>
      </c>
      <c r="H230" s="45">
        <v>196</v>
      </c>
      <c r="I230" s="118">
        <f t="shared" ref="I230:L232" si="24">I231</f>
        <v>0</v>
      </c>
      <c r="J230" s="119">
        <f t="shared" si="24"/>
        <v>0</v>
      </c>
      <c r="K230" s="120">
        <f t="shared" si="24"/>
        <v>0</v>
      </c>
      <c r="L230" s="120">
        <f t="shared" si="24"/>
        <v>0</v>
      </c>
      <c r="M230" s="5"/>
    </row>
    <row r="231" spans="1:13" ht="27" hidden="1" customHeight="1">
      <c r="A231" s="74">
        <v>3</v>
      </c>
      <c r="B231" s="85">
        <v>1</v>
      </c>
      <c r="C231" s="85">
        <v>4</v>
      </c>
      <c r="D231" s="85">
        <v>1</v>
      </c>
      <c r="E231" s="85"/>
      <c r="F231" s="86"/>
      <c r="G231" s="56" t="s">
        <v>164</v>
      </c>
      <c r="H231" s="45">
        <v>197</v>
      </c>
      <c r="I231" s="115">
        <f t="shared" si="24"/>
        <v>0</v>
      </c>
      <c r="J231" s="125">
        <f t="shared" si="24"/>
        <v>0</v>
      </c>
      <c r="K231" s="116">
        <f t="shared" si="24"/>
        <v>0</v>
      </c>
      <c r="L231" s="116">
        <f t="shared" si="24"/>
        <v>0</v>
      </c>
      <c r="M231" s="5"/>
    </row>
    <row r="232" spans="1:13" ht="27.75" hidden="1" customHeight="1">
      <c r="A232" s="60">
        <v>3</v>
      </c>
      <c r="B232" s="61">
        <v>1</v>
      </c>
      <c r="C232" s="61">
        <v>4</v>
      </c>
      <c r="D232" s="61">
        <v>1</v>
      </c>
      <c r="E232" s="61">
        <v>1</v>
      </c>
      <c r="F232" s="62"/>
      <c r="G232" s="56" t="s">
        <v>165</v>
      </c>
      <c r="H232" s="45">
        <v>198</v>
      </c>
      <c r="I232" s="109">
        <f t="shared" si="24"/>
        <v>0</v>
      </c>
      <c r="J232" s="132">
        <f t="shared" si="24"/>
        <v>0</v>
      </c>
      <c r="K232" s="110">
        <f t="shared" si="24"/>
        <v>0</v>
      </c>
      <c r="L232" s="110">
        <f t="shared" si="24"/>
        <v>0</v>
      </c>
      <c r="M232" s="5"/>
    </row>
    <row r="233" spans="1:13" ht="27" hidden="1" customHeight="1">
      <c r="A233" s="59">
        <v>3</v>
      </c>
      <c r="B233" s="60">
        <v>1</v>
      </c>
      <c r="C233" s="61">
        <v>4</v>
      </c>
      <c r="D233" s="61">
        <v>1</v>
      </c>
      <c r="E233" s="61">
        <v>1</v>
      </c>
      <c r="F233" s="62">
        <v>1</v>
      </c>
      <c r="G233" s="56" t="s">
        <v>165</v>
      </c>
      <c r="H233" s="45">
        <v>199</v>
      </c>
      <c r="I233" s="113">
        <v>0</v>
      </c>
      <c r="J233" s="113">
        <v>0</v>
      </c>
      <c r="K233" s="113">
        <v>0</v>
      </c>
      <c r="L233" s="113">
        <v>0</v>
      </c>
      <c r="M233" s="5"/>
    </row>
    <row r="234" spans="1:13" ht="26.25" hidden="1" customHeight="1">
      <c r="A234" s="59">
        <v>3</v>
      </c>
      <c r="B234" s="61">
        <v>1</v>
      </c>
      <c r="C234" s="61">
        <v>5</v>
      </c>
      <c r="D234" s="61"/>
      <c r="E234" s="61"/>
      <c r="F234" s="62"/>
      <c r="G234" s="52" t="s">
        <v>166</v>
      </c>
      <c r="H234" s="45">
        <v>200</v>
      </c>
      <c r="I234" s="109">
        <f t="shared" ref="I234:L235" si="25">I235</f>
        <v>0</v>
      </c>
      <c r="J234" s="109">
        <f t="shared" si="25"/>
        <v>0</v>
      </c>
      <c r="K234" s="109">
        <f t="shared" si="25"/>
        <v>0</v>
      </c>
      <c r="L234" s="109">
        <f t="shared" si="25"/>
        <v>0</v>
      </c>
      <c r="M234" s="5"/>
    </row>
    <row r="235" spans="1:13" ht="30" hidden="1" customHeight="1">
      <c r="A235" s="59">
        <v>3</v>
      </c>
      <c r="B235" s="61">
        <v>1</v>
      </c>
      <c r="C235" s="61">
        <v>5</v>
      </c>
      <c r="D235" s="61">
        <v>1</v>
      </c>
      <c r="E235" s="61"/>
      <c r="F235" s="62"/>
      <c r="G235" s="52" t="s">
        <v>166</v>
      </c>
      <c r="H235" s="45">
        <v>201</v>
      </c>
      <c r="I235" s="109">
        <f t="shared" si="25"/>
        <v>0</v>
      </c>
      <c r="J235" s="109">
        <f t="shared" si="25"/>
        <v>0</v>
      </c>
      <c r="K235" s="109">
        <f t="shared" si="25"/>
        <v>0</v>
      </c>
      <c r="L235" s="109">
        <f t="shared" si="25"/>
        <v>0</v>
      </c>
      <c r="M235" s="5"/>
    </row>
    <row r="236" spans="1:13" ht="27" hidden="1" customHeight="1">
      <c r="A236" s="59">
        <v>3</v>
      </c>
      <c r="B236" s="61">
        <v>1</v>
      </c>
      <c r="C236" s="61">
        <v>5</v>
      </c>
      <c r="D236" s="61">
        <v>1</v>
      </c>
      <c r="E236" s="61">
        <v>1</v>
      </c>
      <c r="F236" s="62"/>
      <c r="G236" s="52" t="s">
        <v>166</v>
      </c>
      <c r="H236" s="45">
        <v>202</v>
      </c>
      <c r="I236" s="109">
        <f>SUM(I237:I239)</f>
        <v>0</v>
      </c>
      <c r="J236" s="109">
        <f>SUM(J237:J239)</f>
        <v>0</v>
      </c>
      <c r="K236" s="109">
        <f>SUM(K237:K239)</f>
        <v>0</v>
      </c>
      <c r="L236" s="109">
        <f>SUM(L237:L239)</f>
        <v>0</v>
      </c>
      <c r="M236" s="5"/>
    </row>
    <row r="237" spans="1:13" ht="31.5" hidden="1" customHeight="1">
      <c r="A237" s="59">
        <v>3</v>
      </c>
      <c r="B237" s="61">
        <v>1</v>
      </c>
      <c r="C237" s="61">
        <v>5</v>
      </c>
      <c r="D237" s="61">
        <v>1</v>
      </c>
      <c r="E237" s="61">
        <v>1</v>
      </c>
      <c r="F237" s="62">
        <v>1</v>
      </c>
      <c r="G237" s="89" t="s">
        <v>167</v>
      </c>
      <c r="H237" s="45">
        <v>203</v>
      </c>
      <c r="I237" s="113">
        <v>0</v>
      </c>
      <c r="J237" s="113">
        <v>0</v>
      </c>
      <c r="K237" s="113">
        <v>0</v>
      </c>
      <c r="L237" s="113">
        <v>0</v>
      </c>
      <c r="M237" s="5"/>
    </row>
    <row r="238" spans="1:13" ht="25.5" hidden="1" customHeight="1">
      <c r="A238" s="59">
        <v>3</v>
      </c>
      <c r="B238" s="61">
        <v>1</v>
      </c>
      <c r="C238" s="61">
        <v>5</v>
      </c>
      <c r="D238" s="61">
        <v>1</v>
      </c>
      <c r="E238" s="61">
        <v>1</v>
      </c>
      <c r="F238" s="62">
        <v>2</v>
      </c>
      <c r="G238" s="89" t="s">
        <v>168</v>
      </c>
      <c r="H238" s="45">
        <v>204</v>
      </c>
      <c r="I238" s="113">
        <v>0</v>
      </c>
      <c r="J238" s="113">
        <v>0</v>
      </c>
      <c r="K238" s="113">
        <v>0</v>
      </c>
      <c r="L238" s="113">
        <v>0</v>
      </c>
      <c r="M238" s="5"/>
    </row>
    <row r="239" spans="1:13" ht="28.5" hidden="1" customHeight="1">
      <c r="A239" s="59">
        <v>3</v>
      </c>
      <c r="B239" s="61">
        <v>1</v>
      </c>
      <c r="C239" s="61">
        <v>5</v>
      </c>
      <c r="D239" s="61">
        <v>1</v>
      </c>
      <c r="E239" s="61">
        <v>1</v>
      </c>
      <c r="F239" s="62">
        <v>3</v>
      </c>
      <c r="G239" s="89" t="s">
        <v>169</v>
      </c>
      <c r="H239" s="45">
        <v>205</v>
      </c>
      <c r="I239" s="113">
        <v>0</v>
      </c>
      <c r="J239" s="113">
        <v>0</v>
      </c>
      <c r="K239" s="113">
        <v>0</v>
      </c>
      <c r="L239" s="113">
        <v>0</v>
      </c>
      <c r="M239" s="5"/>
    </row>
    <row r="240" spans="1:13" ht="41.25" hidden="1" customHeight="1">
      <c r="A240" s="41">
        <v>3</v>
      </c>
      <c r="B240" s="42">
        <v>2</v>
      </c>
      <c r="C240" s="42"/>
      <c r="D240" s="42"/>
      <c r="E240" s="42"/>
      <c r="F240" s="44"/>
      <c r="G240" s="43" t="s">
        <v>170</v>
      </c>
      <c r="H240" s="45">
        <v>206</v>
      </c>
      <c r="I240" s="109">
        <f>SUM(I241+I273)</f>
        <v>0</v>
      </c>
      <c r="J240" s="132">
        <f>SUM(J241+J273)</f>
        <v>0</v>
      </c>
      <c r="K240" s="110">
        <f>SUM(K241+K273)</f>
        <v>0</v>
      </c>
      <c r="L240" s="110">
        <f>SUM(L241+L273)</f>
        <v>0</v>
      </c>
      <c r="M240" s="5"/>
    </row>
    <row r="241" spans="1:13" ht="26.25" hidden="1" customHeight="1">
      <c r="A241" s="74">
        <v>3</v>
      </c>
      <c r="B241" s="84">
        <v>2</v>
      </c>
      <c r="C241" s="85">
        <v>1</v>
      </c>
      <c r="D241" s="85"/>
      <c r="E241" s="85"/>
      <c r="F241" s="86"/>
      <c r="G241" s="78" t="s">
        <v>171</v>
      </c>
      <c r="H241" s="45">
        <v>207</v>
      </c>
      <c r="I241" s="115">
        <f>SUM(I242+I251+I255+I259+I263+I266+I269)</f>
        <v>0</v>
      </c>
      <c r="J241" s="125">
        <f>SUM(J242+J251+J255+J259+J263+J266+J269)</f>
        <v>0</v>
      </c>
      <c r="K241" s="116">
        <f>SUM(K242+K251+K255+K259+K263+K266+K269)</f>
        <v>0</v>
      </c>
      <c r="L241" s="116">
        <f>SUM(L242+L251+L255+L259+L263+L266+L269)</f>
        <v>0</v>
      </c>
      <c r="M241" s="5"/>
    </row>
    <row r="242" spans="1:13" ht="30" hidden="1" customHeight="1">
      <c r="A242" s="60">
        <v>3</v>
      </c>
      <c r="B242" s="61">
        <v>2</v>
      </c>
      <c r="C242" s="61">
        <v>1</v>
      </c>
      <c r="D242" s="61">
        <v>1</v>
      </c>
      <c r="E242" s="61"/>
      <c r="F242" s="62"/>
      <c r="G242" s="52" t="s">
        <v>172</v>
      </c>
      <c r="H242" s="45">
        <v>208</v>
      </c>
      <c r="I242" s="115">
        <f>I243</f>
        <v>0</v>
      </c>
      <c r="J242" s="115">
        <f>J243</f>
        <v>0</v>
      </c>
      <c r="K242" s="115">
        <f>K243</f>
        <v>0</v>
      </c>
      <c r="L242" s="115">
        <f>L243</f>
        <v>0</v>
      </c>
      <c r="M242" s="5"/>
    </row>
    <row r="243" spans="1:13" ht="27" hidden="1" customHeight="1">
      <c r="A243" s="60">
        <v>3</v>
      </c>
      <c r="B243" s="60">
        <v>2</v>
      </c>
      <c r="C243" s="61">
        <v>1</v>
      </c>
      <c r="D243" s="61">
        <v>1</v>
      </c>
      <c r="E243" s="61">
        <v>1</v>
      </c>
      <c r="F243" s="62"/>
      <c r="G243" s="52" t="s">
        <v>173</v>
      </c>
      <c r="H243" s="45">
        <v>209</v>
      </c>
      <c r="I243" s="109">
        <f>SUM(I244:I244)</f>
        <v>0</v>
      </c>
      <c r="J243" s="132">
        <f>SUM(J244:J244)</f>
        <v>0</v>
      </c>
      <c r="K243" s="110">
        <f>SUM(K244:K244)</f>
        <v>0</v>
      </c>
      <c r="L243" s="110">
        <f>SUM(L244:L244)</f>
        <v>0</v>
      </c>
      <c r="M243" s="5"/>
    </row>
    <row r="244" spans="1:13" ht="25.5" hidden="1" customHeight="1">
      <c r="A244" s="74">
        <v>3</v>
      </c>
      <c r="B244" s="74">
        <v>2</v>
      </c>
      <c r="C244" s="85">
        <v>1</v>
      </c>
      <c r="D244" s="85">
        <v>1</v>
      </c>
      <c r="E244" s="85">
        <v>1</v>
      </c>
      <c r="F244" s="86">
        <v>1</v>
      </c>
      <c r="G244" s="78" t="s">
        <v>173</v>
      </c>
      <c r="H244" s="45">
        <v>210</v>
      </c>
      <c r="I244" s="113">
        <v>0</v>
      </c>
      <c r="J244" s="113">
        <v>0</v>
      </c>
      <c r="K244" s="113">
        <v>0</v>
      </c>
      <c r="L244" s="113">
        <v>0</v>
      </c>
      <c r="M244" s="5"/>
    </row>
    <row r="245" spans="1:13" ht="25.5" hidden="1" customHeight="1">
      <c r="A245" s="74">
        <v>3</v>
      </c>
      <c r="B245" s="85">
        <v>2</v>
      </c>
      <c r="C245" s="85">
        <v>1</v>
      </c>
      <c r="D245" s="85">
        <v>1</v>
      </c>
      <c r="E245" s="85">
        <v>2</v>
      </c>
      <c r="F245" s="86"/>
      <c r="G245" s="78" t="s">
        <v>174</v>
      </c>
      <c r="H245" s="45">
        <v>211</v>
      </c>
      <c r="I245" s="109">
        <f>SUM(I246:I247)</f>
        <v>0</v>
      </c>
      <c r="J245" s="109">
        <f>SUM(J246:J247)</f>
        <v>0</v>
      </c>
      <c r="K245" s="109">
        <f>SUM(K246:K247)</f>
        <v>0</v>
      </c>
      <c r="L245" s="109">
        <f>SUM(L246:L247)</f>
        <v>0</v>
      </c>
      <c r="M245" s="5"/>
    </row>
    <row r="246" spans="1:13" ht="24.75" hidden="1" customHeight="1">
      <c r="A246" s="74">
        <v>3</v>
      </c>
      <c r="B246" s="85">
        <v>2</v>
      </c>
      <c r="C246" s="85">
        <v>1</v>
      </c>
      <c r="D246" s="85">
        <v>1</v>
      </c>
      <c r="E246" s="85">
        <v>2</v>
      </c>
      <c r="F246" s="86">
        <v>1</v>
      </c>
      <c r="G246" s="78" t="s">
        <v>175</v>
      </c>
      <c r="H246" s="45">
        <v>212</v>
      </c>
      <c r="I246" s="113">
        <v>0</v>
      </c>
      <c r="J246" s="113">
        <v>0</v>
      </c>
      <c r="K246" s="113">
        <v>0</v>
      </c>
      <c r="L246" s="113">
        <v>0</v>
      </c>
      <c r="M246" s="5"/>
    </row>
    <row r="247" spans="1:13" ht="25.5" hidden="1" customHeight="1">
      <c r="A247" s="74">
        <v>3</v>
      </c>
      <c r="B247" s="85">
        <v>2</v>
      </c>
      <c r="C247" s="85">
        <v>1</v>
      </c>
      <c r="D247" s="85">
        <v>1</v>
      </c>
      <c r="E247" s="85">
        <v>2</v>
      </c>
      <c r="F247" s="86">
        <v>2</v>
      </c>
      <c r="G247" s="78" t="s">
        <v>176</v>
      </c>
      <c r="H247" s="45">
        <v>213</v>
      </c>
      <c r="I247" s="113">
        <v>0</v>
      </c>
      <c r="J247" s="113">
        <v>0</v>
      </c>
      <c r="K247" s="113">
        <v>0</v>
      </c>
      <c r="L247" s="113">
        <v>0</v>
      </c>
      <c r="M247" s="5"/>
    </row>
    <row r="248" spans="1:13" ht="25.5" hidden="1" customHeight="1">
      <c r="A248" s="74">
        <v>3</v>
      </c>
      <c r="B248" s="85">
        <v>2</v>
      </c>
      <c r="C248" s="85">
        <v>1</v>
      </c>
      <c r="D248" s="85">
        <v>1</v>
      </c>
      <c r="E248" s="85">
        <v>3</v>
      </c>
      <c r="F248" s="93"/>
      <c r="G248" s="78" t="s">
        <v>177</v>
      </c>
      <c r="H248" s="45">
        <v>214</v>
      </c>
      <c r="I248" s="109">
        <f>SUM(I249:I250)</f>
        <v>0</v>
      </c>
      <c r="J248" s="109">
        <f>SUM(J249:J250)</f>
        <v>0</v>
      </c>
      <c r="K248" s="109">
        <f>SUM(K249:K250)</f>
        <v>0</v>
      </c>
      <c r="L248" s="109">
        <f>SUM(L249:L250)</f>
        <v>0</v>
      </c>
      <c r="M248" s="5"/>
    </row>
    <row r="249" spans="1:13" ht="29.25" hidden="1" customHeight="1">
      <c r="A249" s="74">
        <v>3</v>
      </c>
      <c r="B249" s="85">
        <v>2</v>
      </c>
      <c r="C249" s="85">
        <v>1</v>
      </c>
      <c r="D249" s="85">
        <v>1</v>
      </c>
      <c r="E249" s="85">
        <v>3</v>
      </c>
      <c r="F249" s="86">
        <v>1</v>
      </c>
      <c r="G249" s="78" t="s">
        <v>178</v>
      </c>
      <c r="H249" s="45">
        <v>215</v>
      </c>
      <c r="I249" s="113">
        <v>0</v>
      </c>
      <c r="J249" s="113">
        <v>0</v>
      </c>
      <c r="K249" s="113">
        <v>0</v>
      </c>
      <c r="L249" s="113">
        <v>0</v>
      </c>
      <c r="M249" s="5"/>
    </row>
    <row r="250" spans="1:13" ht="25.5" hidden="1" customHeight="1">
      <c r="A250" s="74">
        <v>3</v>
      </c>
      <c r="B250" s="85">
        <v>2</v>
      </c>
      <c r="C250" s="85">
        <v>1</v>
      </c>
      <c r="D250" s="85">
        <v>1</v>
      </c>
      <c r="E250" s="85">
        <v>3</v>
      </c>
      <c r="F250" s="86">
        <v>2</v>
      </c>
      <c r="G250" s="78" t="s">
        <v>179</v>
      </c>
      <c r="H250" s="45">
        <v>216</v>
      </c>
      <c r="I250" s="113">
        <v>0</v>
      </c>
      <c r="J250" s="113">
        <v>0</v>
      </c>
      <c r="K250" s="113">
        <v>0</v>
      </c>
      <c r="L250" s="113">
        <v>0</v>
      </c>
      <c r="M250" s="5"/>
    </row>
    <row r="251" spans="1:13" ht="27" hidden="1" customHeight="1">
      <c r="A251" s="60">
        <v>3</v>
      </c>
      <c r="B251" s="61">
        <v>2</v>
      </c>
      <c r="C251" s="61">
        <v>1</v>
      </c>
      <c r="D251" s="61">
        <v>2</v>
      </c>
      <c r="E251" s="61"/>
      <c r="F251" s="62"/>
      <c r="G251" s="52" t="s">
        <v>180</v>
      </c>
      <c r="H251" s="45">
        <v>217</v>
      </c>
      <c r="I251" s="109">
        <f>I252</f>
        <v>0</v>
      </c>
      <c r="J251" s="109">
        <f>J252</f>
        <v>0</v>
      </c>
      <c r="K251" s="109">
        <f>K252</f>
        <v>0</v>
      </c>
      <c r="L251" s="109">
        <f>L252</f>
        <v>0</v>
      </c>
      <c r="M251" s="5"/>
    </row>
    <row r="252" spans="1:13" ht="27.7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2"/>
      <c r="G252" s="52" t="s">
        <v>180</v>
      </c>
      <c r="H252" s="45">
        <v>218</v>
      </c>
      <c r="I252" s="109">
        <f>SUM(I253:I254)</f>
        <v>0</v>
      </c>
      <c r="J252" s="132">
        <f>SUM(J253:J254)</f>
        <v>0</v>
      </c>
      <c r="K252" s="110">
        <f>SUM(K253:K254)</f>
        <v>0</v>
      </c>
      <c r="L252" s="110">
        <f>SUM(L253:L254)</f>
        <v>0</v>
      </c>
      <c r="M252" s="5"/>
    </row>
    <row r="253" spans="1:13" ht="27" hidden="1" customHeight="1">
      <c r="A253" s="74">
        <v>3</v>
      </c>
      <c r="B253" s="84">
        <v>2</v>
      </c>
      <c r="C253" s="85">
        <v>1</v>
      </c>
      <c r="D253" s="85">
        <v>2</v>
      </c>
      <c r="E253" s="85">
        <v>1</v>
      </c>
      <c r="F253" s="86">
        <v>1</v>
      </c>
      <c r="G253" s="78" t="s">
        <v>181</v>
      </c>
      <c r="H253" s="45">
        <v>219</v>
      </c>
      <c r="I253" s="113">
        <v>0</v>
      </c>
      <c r="J253" s="113">
        <v>0</v>
      </c>
      <c r="K253" s="113">
        <v>0</v>
      </c>
      <c r="L253" s="113">
        <v>0</v>
      </c>
      <c r="M253" s="5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2</v>
      </c>
      <c r="E254" s="61">
        <v>1</v>
      </c>
      <c r="F254" s="62">
        <v>2</v>
      </c>
      <c r="G254" s="52" t="s">
        <v>182</v>
      </c>
      <c r="H254" s="45">
        <v>220</v>
      </c>
      <c r="I254" s="113">
        <v>0</v>
      </c>
      <c r="J254" s="113">
        <v>0</v>
      </c>
      <c r="K254" s="113">
        <v>0</v>
      </c>
      <c r="L254" s="113">
        <v>0</v>
      </c>
      <c r="M254" s="5"/>
    </row>
    <row r="255" spans="1:13" ht="26.25" hidden="1" customHeight="1">
      <c r="A255" s="49">
        <v>3</v>
      </c>
      <c r="B255" s="48">
        <v>2</v>
      </c>
      <c r="C255" s="48">
        <v>1</v>
      </c>
      <c r="D255" s="48">
        <v>3</v>
      </c>
      <c r="E255" s="48"/>
      <c r="F255" s="50"/>
      <c r="G255" s="56" t="s">
        <v>183</v>
      </c>
      <c r="H255" s="45">
        <v>221</v>
      </c>
      <c r="I255" s="118">
        <f>I256</f>
        <v>0</v>
      </c>
      <c r="J255" s="119">
        <f>J256</f>
        <v>0</v>
      </c>
      <c r="K255" s="120">
        <f>K256</f>
        <v>0</v>
      </c>
      <c r="L255" s="120">
        <f>L256</f>
        <v>0</v>
      </c>
      <c r="M255" s="5"/>
    </row>
    <row r="256" spans="1:13" ht="29.2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2"/>
      <c r="G256" s="56" t="s">
        <v>183</v>
      </c>
      <c r="H256" s="45">
        <v>222</v>
      </c>
      <c r="I256" s="109">
        <f>I257+I258</f>
        <v>0</v>
      </c>
      <c r="J256" s="109">
        <f>J257+J258</f>
        <v>0</v>
      </c>
      <c r="K256" s="109">
        <f>K257+K258</f>
        <v>0</v>
      </c>
      <c r="L256" s="109">
        <f>L257+L258</f>
        <v>0</v>
      </c>
      <c r="M256" s="5"/>
    </row>
    <row r="257" spans="1:13" ht="30" hidden="1" customHeight="1">
      <c r="A257" s="60">
        <v>3</v>
      </c>
      <c r="B257" s="61">
        <v>2</v>
      </c>
      <c r="C257" s="61">
        <v>1</v>
      </c>
      <c r="D257" s="61">
        <v>3</v>
      </c>
      <c r="E257" s="61">
        <v>1</v>
      </c>
      <c r="F257" s="62">
        <v>1</v>
      </c>
      <c r="G257" s="52" t="s">
        <v>184</v>
      </c>
      <c r="H257" s="45">
        <v>223</v>
      </c>
      <c r="I257" s="113">
        <v>0</v>
      </c>
      <c r="J257" s="113">
        <v>0</v>
      </c>
      <c r="K257" s="113">
        <v>0</v>
      </c>
      <c r="L257" s="113">
        <v>0</v>
      </c>
      <c r="M257" s="5"/>
    </row>
    <row r="258" spans="1:13" ht="27.75" hidden="1" customHeight="1">
      <c r="A258" s="60">
        <v>3</v>
      </c>
      <c r="B258" s="61">
        <v>2</v>
      </c>
      <c r="C258" s="61">
        <v>1</v>
      </c>
      <c r="D258" s="61">
        <v>3</v>
      </c>
      <c r="E258" s="61">
        <v>1</v>
      </c>
      <c r="F258" s="62">
        <v>2</v>
      </c>
      <c r="G258" s="52" t="s">
        <v>185</v>
      </c>
      <c r="H258" s="45">
        <v>224</v>
      </c>
      <c r="I258" s="131">
        <v>0</v>
      </c>
      <c r="J258" s="128">
        <v>0</v>
      </c>
      <c r="K258" s="131">
        <v>0</v>
      </c>
      <c r="L258" s="131">
        <v>0</v>
      </c>
      <c r="M258" s="5"/>
    </row>
    <row r="259" spans="1:13" ht="26.25" hidden="1" customHeight="1">
      <c r="A259" s="60">
        <v>3</v>
      </c>
      <c r="B259" s="61">
        <v>2</v>
      </c>
      <c r="C259" s="61">
        <v>1</v>
      </c>
      <c r="D259" s="61">
        <v>4</v>
      </c>
      <c r="E259" s="61"/>
      <c r="F259" s="62"/>
      <c r="G259" s="52" t="s">
        <v>186</v>
      </c>
      <c r="H259" s="45">
        <v>225</v>
      </c>
      <c r="I259" s="109">
        <f>I260</f>
        <v>0</v>
      </c>
      <c r="J259" s="110">
        <f>J260</f>
        <v>0</v>
      </c>
      <c r="K259" s="109">
        <f>K260</f>
        <v>0</v>
      </c>
      <c r="L259" s="110">
        <f>L260</f>
        <v>0</v>
      </c>
      <c r="M259" s="5"/>
    </row>
    <row r="260" spans="1:13" ht="27.7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50"/>
      <c r="G260" s="56" t="s">
        <v>186</v>
      </c>
      <c r="H260" s="45">
        <v>226</v>
      </c>
      <c r="I260" s="118">
        <f>SUM(I261:I262)</f>
        <v>0</v>
      </c>
      <c r="J260" s="119">
        <f>SUM(J261:J262)</f>
        <v>0</v>
      </c>
      <c r="K260" s="120">
        <f>SUM(K261:K262)</f>
        <v>0</v>
      </c>
      <c r="L260" s="120">
        <f>SUM(L261:L262)</f>
        <v>0</v>
      </c>
      <c r="M260" s="5"/>
    </row>
    <row r="261" spans="1:13" ht="25.5" hidden="1" customHeight="1">
      <c r="A261" s="60">
        <v>3</v>
      </c>
      <c r="B261" s="61">
        <v>2</v>
      </c>
      <c r="C261" s="61">
        <v>1</v>
      </c>
      <c r="D261" s="61">
        <v>4</v>
      </c>
      <c r="E261" s="61">
        <v>1</v>
      </c>
      <c r="F261" s="62">
        <v>1</v>
      </c>
      <c r="G261" s="52" t="s">
        <v>187</v>
      </c>
      <c r="H261" s="45">
        <v>227</v>
      </c>
      <c r="I261" s="113">
        <v>0</v>
      </c>
      <c r="J261" s="113">
        <v>0</v>
      </c>
      <c r="K261" s="113">
        <v>0</v>
      </c>
      <c r="L261" s="113">
        <v>0</v>
      </c>
      <c r="M261" s="5"/>
    </row>
    <row r="262" spans="1:13" ht="27.75" hidden="1" customHeight="1">
      <c r="A262" s="60">
        <v>3</v>
      </c>
      <c r="B262" s="61">
        <v>2</v>
      </c>
      <c r="C262" s="61">
        <v>1</v>
      </c>
      <c r="D262" s="61">
        <v>4</v>
      </c>
      <c r="E262" s="61">
        <v>1</v>
      </c>
      <c r="F262" s="62">
        <v>2</v>
      </c>
      <c r="G262" s="52" t="s">
        <v>188</v>
      </c>
      <c r="H262" s="45">
        <v>228</v>
      </c>
      <c r="I262" s="113">
        <v>0</v>
      </c>
      <c r="J262" s="113">
        <v>0</v>
      </c>
      <c r="K262" s="113">
        <v>0</v>
      </c>
      <c r="L262" s="113">
        <v>0</v>
      </c>
      <c r="M262" s="5"/>
    </row>
    <row r="263" spans="1:13" ht="12.75" hidden="1" customHeight="1">
      <c r="A263" s="60">
        <v>3</v>
      </c>
      <c r="B263" s="61">
        <v>2</v>
      </c>
      <c r="C263" s="61">
        <v>1</v>
      </c>
      <c r="D263" s="61">
        <v>5</v>
      </c>
      <c r="E263" s="61"/>
      <c r="F263" s="62"/>
      <c r="G263" s="52" t="s">
        <v>189</v>
      </c>
      <c r="H263" s="45">
        <v>229</v>
      </c>
      <c r="I263" s="109">
        <f t="shared" ref="I263:L264" si="26">I264</f>
        <v>0</v>
      </c>
      <c r="J263" s="132">
        <f t="shared" si="26"/>
        <v>0</v>
      </c>
      <c r="K263" s="110">
        <f t="shared" si="26"/>
        <v>0</v>
      </c>
      <c r="L263" s="110">
        <f t="shared" si="26"/>
        <v>0</v>
      </c>
    </row>
    <row r="264" spans="1:13" ht="29.25" hidden="1" customHeight="1">
      <c r="A264" s="60">
        <v>3</v>
      </c>
      <c r="B264" s="61">
        <v>2</v>
      </c>
      <c r="C264" s="61">
        <v>1</v>
      </c>
      <c r="D264" s="61">
        <v>5</v>
      </c>
      <c r="E264" s="61">
        <v>1</v>
      </c>
      <c r="F264" s="62"/>
      <c r="G264" s="52" t="s">
        <v>189</v>
      </c>
      <c r="H264" s="45">
        <v>230</v>
      </c>
      <c r="I264" s="110">
        <f t="shared" si="26"/>
        <v>0</v>
      </c>
      <c r="J264" s="132">
        <f t="shared" si="26"/>
        <v>0</v>
      </c>
      <c r="K264" s="110">
        <f t="shared" si="26"/>
        <v>0</v>
      </c>
      <c r="L264" s="110">
        <f t="shared" si="26"/>
        <v>0</v>
      </c>
      <c r="M264" s="5"/>
    </row>
    <row r="265" spans="1:13" ht="12.75" hidden="1" customHeight="1">
      <c r="A265" s="84">
        <v>3</v>
      </c>
      <c r="B265" s="85">
        <v>2</v>
      </c>
      <c r="C265" s="85">
        <v>1</v>
      </c>
      <c r="D265" s="85">
        <v>5</v>
      </c>
      <c r="E265" s="85">
        <v>1</v>
      </c>
      <c r="F265" s="86">
        <v>1</v>
      </c>
      <c r="G265" s="52" t="s">
        <v>189</v>
      </c>
      <c r="H265" s="45">
        <v>231</v>
      </c>
      <c r="I265" s="131">
        <v>0</v>
      </c>
      <c r="J265" s="131">
        <v>0</v>
      </c>
      <c r="K265" s="131">
        <v>0</v>
      </c>
      <c r="L265" s="131">
        <v>0</v>
      </c>
    </row>
    <row r="266" spans="1:13" ht="12.75" hidden="1" customHeight="1">
      <c r="A266" s="60">
        <v>3</v>
      </c>
      <c r="B266" s="61">
        <v>2</v>
      </c>
      <c r="C266" s="61">
        <v>1</v>
      </c>
      <c r="D266" s="61">
        <v>6</v>
      </c>
      <c r="E266" s="61"/>
      <c r="F266" s="62"/>
      <c r="G266" s="52" t="s">
        <v>190</v>
      </c>
      <c r="H266" s="45">
        <v>232</v>
      </c>
      <c r="I266" s="109">
        <f t="shared" ref="I266:L267" si="27">I267</f>
        <v>0</v>
      </c>
      <c r="J266" s="132">
        <f t="shared" si="27"/>
        <v>0</v>
      </c>
      <c r="K266" s="110">
        <f t="shared" si="27"/>
        <v>0</v>
      </c>
      <c r="L266" s="110">
        <f t="shared" si="27"/>
        <v>0</v>
      </c>
    </row>
    <row r="267" spans="1:13" ht="12.75" hidden="1" customHeight="1">
      <c r="A267" s="60">
        <v>3</v>
      </c>
      <c r="B267" s="60">
        <v>2</v>
      </c>
      <c r="C267" s="61">
        <v>1</v>
      </c>
      <c r="D267" s="61">
        <v>6</v>
      </c>
      <c r="E267" s="61">
        <v>1</v>
      </c>
      <c r="F267" s="62"/>
      <c r="G267" s="52" t="s">
        <v>190</v>
      </c>
      <c r="H267" s="45">
        <v>233</v>
      </c>
      <c r="I267" s="109">
        <f t="shared" si="27"/>
        <v>0</v>
      </c>
      <c r="J267" s="132">
        <f t="shared" si="27"/>
        <v>0</v>
      </c>
      <c r="K267" s="110">
        <f t="shared" si="27"/>
        <v>0</v>
      </c>
      <c r="L267" s="110">
        <f t="shared" si="27"/>
        <v>0</v>
      </c>
    </row>
    <row r="268" spans="1:13" ht="24" hidden="1" customHeight="1">
      <c r="A268" s="49">
        <v>3</v>
      </c>
      <c r="B268" s="49">
        <v>2</v>
      </c>
      <c r="C268" s="61">
        <v>1</v>
      </c>
      <c r="D268" s="61">
        <v>6</v>
      </c>
      <c r="E268" s="61">
        <v>1</v>
      </c>
      <c r="F268" s="62">
        <v>1</v>
      </c>
      <c r="G268" s="52" t="s">
        <v>190</v>
      </c>
      <c r="H268" s="45">
        <v>234</v>
      </c>
      <c r="I268" s="131">
        <v>0</v>
      </c>
      <c r="J268" s="131">
        <v>0</v>
      </c>
      <c r="K268" s="131">
        <v>0</v>
      </c>
      <c r="L268" s="131">
        <v>0</v>
      </c>
      <c r="M268" s="5"/>
    </row>
    <row r="269" spans="1:13" ht="27.75" hidden="1" customHeight="1">
      <c r="A269" s="60">
        <v>3</v>
      </c>
      <c r="B269" s="60">
        <v>2</v>
      </c>
      <c r="C269" s="61">
        <v>1</v>
      </c>
      <c r="D269" s="61">
        <v>7</v>
      </c>
      <c r="E269" s="61"/>
      <c r="F269" s="62"/>
      <c r="G269" s="52" t="s">
        <v>191</v>
      </c>
      <c r="H269" s="45">
        <v>235</v>
      </c>
      <c r="I269" s="109">
        <f>I270</f>
        <v>0</v>
      </c>
      <c r="J269" s="132">
        <f>J270</f>
        <v>0</v>
      </c>
      <c r="K269" s="110">
        <f>K270</f>
        <v>0</v>
      </c>
      <c r="L269" s="110">
        <f>L270</f>
        <v>0</v>
      </c>
      <c r="M269" s="5"/>
    </row>
    <row r="270" spans="1:13" ht="12.7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2"/>
      <c r="G270" s="52" t="s">
        <v>191</v>
      </c>
      <c r="H270" s="45">
        <v>236</v>
      </c>
      <c r="I270" s="109">
        <f>I271+I272</f>
        <v>0</v>
      </c>
      <c r="J270" s="109">
        <f>J271+J272</f>
        <v>0</v>
      </c>
      <c r="K270" s="109">
        <f>K271+K272</f>
        <v>0</v>
      </c>
      <c r="L270" s="109">
        <f>L271+L272</f>
        <v>0</v>
      </c>
    </row>
    <row r="271" spans="1:13" ht="27" hidden="1" customHeight="1">
      <c r="A271" s="60">
        <v>3</v>
      </c>
      <c r="B271" s="61">
        <v>2</v>
      </c>
      <c r="C271" s="61">
        <v>1</v>
      </c>
      <c r="D271" s="61">
        <v>7</v>
      </c>
      <c r="E271" s="61">
        <v>1</v>
      </c>
      <c r="F271" s="62">
        <v>1</v>
      </c>
      <c r="G271" s="52" t="s">
        <v>192</v>
      </c>
      <c r="H271" s="45">
        <v>237</v>
      </c>
      <c r="I271" s="112">
        <v>0</v>
      </c>
      <c r="J271" s="113">
        <v>0</v>
      </c>
      <c r="K271" s="113">
        <v>0</v>
      </c>
      <c r="L271" s="113">
        <v>0</v>
      </c>
      <c r="M271" s="5"/>
    </row>
    <row r="272" spans="1:13" ht="24.75" hidden="1" customHeight="1">
      <c r="A272" s="60">
        <v>3</v>
      </c>
      <c r="B272" s="61">
        <v>2</v>
      </c>
      <c r="C272" s="61">
        <v>1</v>
      </c>
      <c r="D272" s="61">
        <v>7</v>
      </c>
      <c r="E272" s="61">
        <v>1</v>
      </c>
      <c r="F272" s="62">
        <v>2</v>
      </c>
      <c r="G272" s="52" t="s">
        <v>193</v>
      </c>
      <c r="H272" s="45">
        <v>238</v>
      </c>
      <c r="I272" s="113">
        <v>0</v>
      </c>
      <c r="J272" s="113">
        <v>0</v>
      </c>
      <c r="K272" s="113">
        <v>0</v>
      </c>
      <c r="L272" s="113">
        <v>0</v>
      </c>
      <c r="M272" s="5"/>
    </row>
    <row r="273" spans="1:13" ht="38.25" hidden="1" customHeight="1">
      <c r="A273" s="60">
        <v>3</v>
      </c>
      <c r="B273" s="61">
        <v>2</v>
      </c>
      <c r="C273" s="61">
        <v>2</v>
      </c>
      <c r="D273" s="94"/>
      <c r="E273" s="94"/>
      <c r="F273" s="95"/>
      <c r="G273" s="52" t="s">
        <v>194</v>
      </c>
      <c r="H273" s="45">
        <v>239</v>
      </c>
      <c r="I273" s="109">
        <f>SUM(I274+I283+I287+I291+I295+I298+I301)</f>
        <v>0</v>
      </c>
      <c r="J273" s="132">
        <f>SUM(J274+J283+J287+J291+J295+J298+J301)</f>
        <v>0</v>
      </c>
      <c r="K273" s="110">
        <f>SUM(K274+K283+K287+K291+K295+K298+K301)</f>
        <v>0</v>
      </c>
      <c r="L273" s="110">
        <f>SUM(L274+L283+L287+L291+L295+L298+L301)</f>
        <v>0</v>
      </c>
      <c r="M273" s="5"/>
    </row>
    <row r="274" spans="1:13" ht="12.75" hidden="1" customHeight="1">
      <c r="A274" s="60">
        <v>3</v>
      </c>
      <c r="B274" s="61">
        <v>2</v>
      </c>
      <c r="C274" s="61">
        <v>2</v>
      </c>
      <c r="D274" s="61">
        <v>1</v>
      </c>
      <c r="E274" s="61"/>
      <c r="F274" s="62"/>
      <c r="G274" s="52" t="s">
        <v>195</v>
      </c>
      <c r="H274" s="45">
        <v>240</v>
      </c>
      <c r="I274" s="109">
        <f>I275</f>
        <v>0</v>
      </c>
      <c r="J274" s="109">
        <f>J275</f>
        <v>0</v>
      </c>
      <c r="K274" s="109">
        <f>K275</f>
        <v>0</v>
      </c>
      <c r="L274" s="109">
        <f>L275</f>
        <v>0</v>
      </c>
    </row>
    <row r="275" spans="1:13" ht="12.75" hidden="1" customHeight="1">
      <c r="A275" s="59">
        <v>3</v>
      </c>
      <c r="B275" s="60">
        <v>2</v>
      </c>
      <c r="C275" s="61">
        <v>2</v>
      </c>
      <c r="D275" s="61">
        <v>1</v>
      </c>
      <c r="E275" s="61">
        <v>1</v>
      </c>
      <c r="F275" s="62"/>
      <c r="G275" s="52" t="s">
        <v>173</v>
      </c>
      <c r="H275" s="45">
        <v>241</v>
      </c>
      <c r="I275" s="109">
        <f>SUM(I276)</f>
        <v>0</v>
      </c>
      <c r="J275" s="109">
        <f>SUM(J276)</f>
        <v>0</v>
      </c>
      <c r="K275" s="109">
        <f>SUM(K276)</f>
        <v>0</v>
      </c>
      <c r="L275" s="109">
        <f>SUM(L276)</f>
        <v>0</v>
      </c>
    </row>
    <row r="276" spans="1:13" ht="12.75" hidden="1" customHeight="1">
      <c r="A276" s="59">
        <v>3</v>
      </c>
      <c r="B276" s="60">
        <v>2</v>
      </c>
      <c r="C276" s="61">
        <v>2</v>
      </c>
      <c r="D276" s="61">
        <v>1</v>
      </c>
      <c r="E276" s="61">
        <v>1</v>
      </c>
      <c r="F276" s="62">
        <v>1</v>
      </c>
      <c r="G276" s="52" t="s">
        <v>173</v>
      </c>
      <c r="H276" s="45">
        <v>242</v>
      </c>
      <c r="I276" s="113">
        <v>0</v>
      </c>
      <c r="J276" s="113">
        <v>0</v>
      </c>
      <c r="K276" s="113">
        <v>0</v>
      </c>
      <c r="L276" s="113">
        <v>0</v>
      </c>
    </row>
    <row r="277" spans="1:13" ht="24" hidden="1" customHeight="1">
      <c r="A277" s="59">
        <v>3</v>
      </c>
      <c r="B277" s="60">
        <v>2</v>
      </c>
      <c r="C277" s="61">
        <v>2</v>
      </c>
      <c r="D277" s="61">
        <v>1</v>
      </c>
      <c r="E277" s="61">
        <v>2</v>
      </c>
      <c r="F277" s="62"/>
      <c r="G277" s="52" t="s">
        <v>196</v>
      </c>
      <c r="H277" s="45">
        <v>243</v>
      </c>
      <c r="I277" s="109">
        <f>SUM(I278:I279)</f>
        <v>0</v>
      </c>
      <c r="J277" s="109">
        <f>SUM(J278:J279)</f>
        <v>0</v>
      </c>
      <c r="K277" s="109">
        <f>SUM(K278:K279)</f>
        <v>0</v>
      </c>
      <c r="L277" s="109">
        <f>SUM(L278:L279)</f>
        <v>0</v>
      </c>
      <c r="M277" s="5"/>
    </row>
    <row r="278" spans="1:13" ht="24" hidden="1" customHeight="1">
      <c r="A278" s="59">
        <v>3</v>
      </c>
      <c r="B278" s="60">
        <v>2</v>
      </c>
      <c r="C278" s="61">
        <v>2</v>
      </c>
      <c r="D278" s="61">
        <v>1</v>
      </c>
      <c r="E278" s="61">
        <v>2</v>
      </c>
      <c r="F278" s="62">
        <v>1</v>
      </c>
      <c r="G278" s="52" t="s">
        <v>175</v>
      </c>
      <c r="H278" s="45">
        <v>244</v>
      </c>
      <c r="I278" s="113">
        <v>0</v>
      </c>
      <c r="J278" s="112">
        <v>0</v>
      </c>
      <c r="K278" s="113">
        <v>0</v>
      </c>
      <c r="L278" s="113">
        <v>0</v>
      </c>
      <c r="M278" s="5"/>
    </row>
    <row r="279" spans="1:13" ht="32.25" hidden="1" customHeight="1">
      <c r="A279" s="59">
        <v>3</v>
      </c>
      <c r="B279" s="60">
        <v>2</v>
      </c>
      <c r="C279" s="61">
        <v>2</v>
      </c>
      <c r="D279" s="61">
        <v>1</v>
      </c>
      <c r="E279" s="61">
        <v>2</v>
      </c>
      <c r="F279" s="62">
        <v>2</v>
      </c>
      <c r="G279" s="52" t="s">
        <v>176</v>
      </c>
      <c r="H279" s="45">
        <v>245</v>
      </c>
      <c r="I279" s="113">
        <v>0</v>
      </c>
      <c r="J279" s="112">
        <v>0</v>
      </c>
      <c r="K279" s="113">
        <v>0</v>
      </c>
      <c r="L279" s="113">
        <v>0</v>
      </c>
      <c r="M279" s="5"/>
    </row>
    <row r="280" spans="1:13" ht="27" hidden="1" customHeight="1">
      <c r="A280" s="59">
        <v>3</v>
      </c>
      <c r="B280" s="60">
        <v>2</v>
      </c>
      <c r="C280" s="61">
        <v>2</v>
      </c>
      <c r="D280" s="61">
        <v>1</v>
      </c>
      <c r="E280" s="61">
        <v>3</v>
      </c>
      <c r="F280" s="62"/>
      <c r="G280" s="52" t="s">
        <v>177</v>
      </c>
      <c r="H280" s="45">
        <v>246</v>
      </c>
      <c r="I280" s="109">
        <f>SUM(I281:I282)</f>
        <v>0</v>
      </c>
      <c r="J280" s="109">
        <f>SUM(J281:J282)</f>
        <v>0</v>
      </c>
      <c r="K280" s="109">
        <f>SUM(K281:K282)</f>
        <v>0</v>
      </c>
      <c r="L280" s="109">
        <f>SUM(L281:L282)</f>
        <v>0</v>
      </c>
      <c r="M280" s="5"/>
    </row>
    <row r="281" spans="1:13" ht="27.75" hidden="1" customHeight="1">
      <c r="A281" s="59">
        <v>3</v>
      </c>
      <c r="B281" s="60">
        <v>2</v>
      </c>
      <c r="C281" s="61">
        <v>2</v>
      </c>
      <c r="D281" s="61">
        <v>1</v>
      </c>
      <c r="E281" s="61">
        <v>3</v>
      </c>
      <c r="F281" s="62">
        <v>1</v>
      </c>
      <c r="G281" s="52" t="s">
        <v>178</v>
      </c>
      <c r="H281" s="45">
        <v>247</v>
      </c>
      <c r="I281" s="113">
        <v>0</v>
      </c>
      <c r="J281" s="112">
        <v>0</v>
      </c>
      <c r="K281" s="113">
        <v>0</v>
      </c>
      <c r="L281" s="113">
        <v>0</v>
      </c>
      <c r="M281" s="5"/>
    </row>
    <row r="282" spans="1:13" ht="27" hidden="1" customHeight="1">
      <c r="A282" s="59">
        <v>3</v>
      </c>
      <c r="B282" s="60">
        <v>2</v>
      </c>
      <c r="C282" s="61">
        <v>2</v>
      </c>
      <c r="D282" s="61">
        <v>1</v>
      </c>
      <c r="E282" s="61">
        <v>3</v>
      </c>
      <c r="F282" s="62">
        <v>2</v>
      </c>
      <c r="G282" s="52" t="s">
        <v>197</v>
      </c>
      <c r="H282" s="45">
        <v>248</v>
      </c>
      <c r="I282" s="113">
        <v>0</v>
      </c>
      <c r="J282" s="112">
        <v>0</v>
      </c>
      <c r="K282" s="113">
        <v>0</v>
      </c>
      <c r="L282" s="113">
        <v>0</v>
      </c>
      <c r="M282" s="5"/>
    </row>
    <row r="283" spans="1:13" ht="25.5" hidden="1" customHeight="1">
      <c r="A283" s="59">
        <v>3</v>
      </c>
      <c r="B283" s="60">
        <v>2</v>
      </c>
      <c r="C283" s="61">
        <v>2</v>
      </c>
      <c r="D283" s="61">
        <v>2</v>
      </c>
      <c r="E283" s="61"/>
      <c r="F283" s="62"/>
      <c r="G283" s="52" t="s">
        <v>198</v>
      </c>
      <c r="H283" s="45">
        <v>249</v>
      </c>
      <c r="I283" s="109">
        <f>I284</f>
        <v>0</v>
      </c>
      <c r="J283" s="110">
        <f>J284</f>
        <v>0</v>
      </c>
      <c r="K283" s="109">
        <f>K284</f>
        <v>0</v>
      </c>
      <c r="L283" s="110">
        <f>L284</f>
        <v>0</v>
      </c>
      <c r="M283" s="5"/>
    </row>
    <row r="284" spans="1:13" ht="32.25" hidden="1" customHeight="1">
      <c r="A284" s="60">
        <v>3</v>
      </c>
      <c r="B284" s="61">
        <v>2</v>
      </c>
      <c r="C284" s="48">
        <v>2</v>
      </c>
      <c r="D284" s="48">
        <v>2</v>
      </c>
      <c r="E284" s="48">
        <v>1</v>
      </c>
      <c r="F284" s="50"/>
      <c r="G284" s="52" t="s">
        <v>198</v>
      </c>
      <c r="H284" s="45">
        <v>250</v>
      </c>
      <c r="I284" s="118">
        <f>SUM(I285:I286)</f>
        <v>0</v>
      </c>
      <c r="J284" s="119">
        <f>SUM(J285:J286)</f>
        <v>0</v>
      </c>
      <c r="K284" s="120">
        <f>SUM(K285:K286)</f>
        <v>0</v>
      </c>
      <c r="L284" s="120">
        <f>SUM(L285:L286)</f>
        <v>0</v>
      </c>
      <c r="M284" s="5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2</v>
      </c>
      <c r="E285" s="61">
        <v>1</v>
      </c>
      <c r="F285" s="62">
        <v>1</v>
      </c>
      <c r="G285" s="52" t="s">
        <v>199</v>
      </c>
      <c r="H285" s="45">
        <v>251</v>
      </c>
      <c r="I285" s="113">
        <v>0</v>
      </c>
      <c r="J285" s="113">
        <v>0</v>
      </c>
      <c r="K285" s="113">
        <v>0</v>
      </c>
      <c r="L285" s="113">
        <v>0</v>
      </c>
      <c r="M285" s="5"/>
    </row>
    <row r="286" spans="1:13" ht="25.5" hidden="1" customHeight="1">
      <c r="A286" s="60">
        <v>3</v>
      </c>
      <c r="B286" s="61">
        <v>2</v>
      </c>
      <c r="C286" s="61">
        <v>2</v>
      </c>
      <c r="D286" s="61">
        <v>2</v>
      </c>
      <c r="E286" s="61">
        <v>1</v>
      </c>
      <c r="F286" s="62">
        <v>2</v>
      </c>
      <c r="G286" s="59" t="s">
        <v>200</v>
      </c>
      <c r="H286" s="45">
        <v>252</v>
      </c>
      <c r="I286" s="113">
        <v>0</v>
      </c>
      <c r="J286" s="113">
        <v>0</v>
      </c>
      <c r="K286" s="113">
        <v>0</v>
      </c>
      <c r="L286" s="113">
        <v>0</v>
      </c>
      <c r="M286" s="5"/>
    </row>
    <row r="287" spans="1:13" ht="25.5" hidden="1" customHeight="1">
      <c r="A287" s="60">
        <v>3</v>
      </c>
      <c r="B287" s="61">
        <v>2</v>
      </c>
      <c r="C287" s="61">
        <v>2</v>
      </c>
      <c r="D287" s="61">
        <v>3</v>
      </c>
      <c r="E287" s="61"/>
      <c r="F287" s="62"/>
      <c r="G287" s="52" t="s">
        <v>201</v>
      </c>
      <c r="H287" s="45">
        <v>253</v>
      </c>
      <c r="I287" s="109">
        <f>I288</f>
        <v>0</v>
      </c>
      <c r="J287" s="132">
        <f>J288</f>
        <v>0</v>
      </c>
      <c r="K287" s="110">
        <f>K288</f>
        <v>0</v>
      </c>
      <c r="L287" s="110">
        <f>L288</f>
        <v>0</v>
      </c>
      <c r="M287" s="5"/>
    </row>
    <row r="288" spans="1:13" ht="30" hidden="1" customHeight="1">
      <c r="A288" s="49">
        <v>3</v>
      </c>
      <c r="B288" s="61">
        <v>2</v>
      </c>
      <c r="C288" s="61">
        <v>2</v>
      </c>
      <c r="D288" s="61">
        <v>3</v>
      </c>
      <c r="E288" s="61">
        <v>1</v>
      </c>
      <c r="F288" s="62"/>
      <c r="G288" s="52" t="s">
        <v>201</v>
      </c>
      <c r="H288" s="45">
        <v>254</v>
      </c>
      <c r="I288" s="109">
        <f>I289+I290</f>
        <v>0</v>
      </c>
      <c r="J288" s="109">
        <f>J289+J290</f>
        <v>0</v>
      </c>
      <c r="K288" s="109">
        <f>K289+K290</f>
        <v>0</v>
      </c>
      <c r="L288" s="109">
        <f>L289+L290</f>
        <v>0</v>
      </c>
      <c r="M288" s="5"/>
    </row>
    <row r="289" spans="1:13" ht="31.5" hidden="1" customHeight="1">
      <c r="A289" s="49">
        <v>3</v>
      </c>
      <c r="B289" s="61">
        <v>2</v>
      </c>
      <c r="C289" s="61">
        <v>2</v>
      </c>
      <c r="D289" s="61">
        <v>3</v>
      </c>
      <c r="E289" s="61">
        <v>1</v>
      </c>
      <c r="F289" s="62">
        <v>1</v>
      </c>
      <c r="G289" s="52" t="s">
        <v>202</v>
      </c>
      <c r="H289" s="45">
        <v>255</v>
      </c>
      <c r="I289" s="113">
        <v>0</v>
      </c>
      <c r="J289" s="113">
        <v>0</v>
      </c>
      <c r="K289" s="113">
        <v>0</v>
      </c>
      <c r="L289" s="113">
        <v>0</v>
      </c>
      <c r="M289" s="5"/>
    </row>
    <row r="290" spans="1:13" ht="25.5" hidden="1" customHeight="1">
      <c r="A290" s="49">
        <v>3</v>
      </c>
      <c r="B290" s="61">
        <v>2</v>
      </c>
      <c r="C290" s="61">
        <v>2</v>
      </c>
      <c r="D290" s="61">
        <v>3</v>
      </c>
      <c r="E290" s="61">
        <v>1</v>
      </c>
      <c r="F290" s="62">
        <v>2</v>
      </c>
      <c r="G290" s="52" t="s">
        <v>203</v>
      </c>
      <c r="H290" s="45">
        <v>256</v>
      </c>
      <c r="I290" s="113">
        <v>0</v>
      </c>
      <c r="J290" s="113">
        <v>0</v>
      </c>
      <c r="K290" s="113">
        <v>0</v>
      </c>
      <c r="L290" s="113">
        <v>0</v>
      </c>
      <c r="M290" s="5"/>
    </row>
    <row r="291" spans="1:13" ht="27" hidden="1" customHeight="1">
      <c r="A291" s="60">
        <v>3</v>
      </c>
      <c r="B291" s="61">
        <v>2</v>
      </c>
      <c r="C291" s="61">
        <v>2</v>
      </c>
      <c r="D291" s="61">
        <v>4</v>
      </c>
      <c r="E291" s="61"/>
      <c r="F291" s="62"/>
      <c r="G291" s="52" t="s">
        <v>204</v>
      </c>
      <c r="H291" s="45">
        <v>257</v>
      </c>
      <c r="I291" s="109">
        <f>I292</f>
        <v>0</v>
      </c>
      <c r="J291" s="132">
        <f>J292</f>
        <v>0</v>
      </c>
      <c r="K291" s="110">
        <f>K292</f>
        <v>0</v>
      </c>
      <c r="L291" s="110">
        <f>L292</f>
        <v>0</v>
      </c>
      <c r="M291" s="5"/>
    </row>
    <row r="292" spans="1:13" ht="12.75" hidden="1" customHeight="1">
      <c r="A292" s="60">
        <v>3</v>
      </c>
      <c r="B292" s="61">
        <v>2</v>
      </c>
      <c r="C292" s="61">
        <v>2</v>
      </c>
      <c r="D292" s="61">
        <v>4</v>
      </c>
      <c r="E292" s="61">
        <v>1</v>
      </c>
      <c r="F292" s="62"/>
      <c r="G292" s="52" t="s">
        <v>204</v>
      </c>
      <c r="H292" s="45">
        <v>258</v>
      </c>
      <c r="I292" s="109">
        <f>SUM(I293:I294)</f>
        <v>0</v>
      </c>
      <c r="J292" s="132">
        <f>SUM(J293:J294)</f>
        <v>0</v>
      </c>
      <c r="K292" s="110">
        <f>SUM(K293:K294)</f>
        <v>0</v>
      </c>
      <c r="L292" s="110">
        <f>SUM(L293:L294)</f>
        <v>0</v>
      </c>
    </row>
    <row r="293" spans="1:13" ht="30.75" hidden="1" customHeight="1">
      <c r="A293" s="60">
        <v>3</v>
      </c>
      <c r="B293" s="61">
        <v>2</v>
      </c>
      <c r="C293" s="61">
        <v>2</v>
      </c>
      <c r="D293" s="61">
        <v>4</v>
      </c>
      <c r="E293" s="61">
        <v>1</v>
      </c>
      <c r="F293" s="62">
        <v>1</v>
      </c>
      <c r="G293" s="52" t="s">
        <v>205</v>
      </c>
      <c r="H293" s="45">
        <v>259</v>
      </c>
      <c r="I293" s="113">
        <v>0</v>
      </c>
      <c r="J293" s="113">
        <v>0</v>
      </c>
      <c r="K293" s="113">
        <v>0</v>
      </c>
      <c r="L293" s="113">
        <v>0</v>
      </c>
      <c r="M293" s="5"/>
    </row>
    <row r="294" spans="1:13" ht="27.75" hidden="1" customHeight="1">
      <c r="A294" s="49">
        <v>3</v>
      </c>
      <c r="B294" s="48">
        <v>2</v>
      </c>
      <c r="C294" s="48">
        <v>2</v>
      </c>
      <c r="D294" s="48">
        <v>4</v>
      </c>
      <c r="E294" s="48">
        <v>1</v>
      </c>
      <c r="F294" s="50">
        <v>2</v>
      </c>
      <c r="G294" s="59" t="s">
        <v>206</v>
      </c>
      <c r="H294" s="45">
        <v>260</v>
      </c>
      <c r="I294" s="113">
        <v>0</v>
      </c>
      <c r="J294" s="113">
        <v>0</v>
      </c>
      <c r="K294" s="113">
        <v>0</v>
      </c>
      <c r="L294" s="113">
        <v>0</v>
      </c>
      <c r="M294" s="5"/>
    </row>
    <row r="295" spans="1:13" ht="28.5" hidden="1" customHeight="1">
      <c r="A295" s="60">
        <v>3</v>
      </c>
      <c r="B295" s="61">
        <v>2</v>
      </c>
      <c r="C295" s="61">
        <v>2</v>
      </c>
      <c r="D295" s="61">
        <v>5</v>
      </c>
      <c r="E295" s="61"/>
      <c r="F295" s="62"/>
      <c r="G295" s="52" t="s">
        <v>207</v>
      </c>
      <c r="H295" s="45">
        <v>261</v>
      </c>
      <c r="I295" s="109">
        <f t="shared" ref="I295:L296" si="28">I296</f>
        <v>0</v>
      </c>
      <c r="J295" s="132">
        <f t="shared" si="28"/>
        <v>0</v>
      </c>
      <c r="K295" s="110">
        <f t="shared" si="28"/>
        <v>0</v>
      </c>
      <c r="L295" s="110">
        <f t="shared" si="28"/>
        <v>0</v>
      </c>
      <c r="M295" s="5"/>
    </row>
    <row r="296" spans="1:13" ht="26.25" hidden="1" customHeight="1">
      <c r="A296" s="60">
        <v>3</v>
      </c>
      <c r="B296" s="61">
        <v>2</v>
      </c>
      <c r="C296" s="61">
        <v>2</v>
      </c>
      <c r="D296" s="61">
        <v>5</v>
      </c>
      <c r="E296" s="61">
        <v>1</v>
      </c>
      <c r="F296" s="62"/>
      <c r="G296" s="52" t="s">
        <v>207</v>
      </c>
      <c r="H296" s="45">
        <v>262</v>
      </c>
      <c r="I296" s="109">
        <f t="shared" si="28"/>
        <v>0</v>
      </c>
      <c r="J296" s="132">
        <f t="shared" si="28"/>
        <v>0</v>
      </c>
      <c r="K296" s="110">
        <f t="shared" si="28"/>
        <v>0</v>
      </c>
      <c r="L296" s="110">
        <f t="shared" si="28"/>
        <v>0</v>
      </c>
      <c r="M296" s="5"/>
    </row>
    <row r="297" spans="1:13" ht="26.25" hidden="1" customHeight="1">
      <c r="A297" s="60">
        <v>3</v>
      </c>
      <c r="B297" s="61">
        <v>2</v>
      </c>
      <c r="C297" s="61">
        <v>2</v>
      </c>
      <c r="D297" s="61">
        <v>5</v>
      </c>
      <c r="E297" s="61">
        <v>1</v>
      </c>
      <c r="F297" s="62">
        <v>1</v>
      </c>
      <c r="G297" s="52" t="s">
        <v>207</v>
      </c>
      <c r="H297" s="45">
        <v>263</v>
      </c>
      <c r="I297" s="113">
        <v>0</v>
      </c>
      <c r="J297" s="113">
        <v>0</v>
      </c>
      <c r="K297" s="113">
        <v>0</v>
      </c>
      <c r="L297" s="113">
        <v>0</v>
      </c>
      <c r="M297" s="5"/>
    </row>
    <row r="298" spans="1:13" ht="26.25" hidden="1" customHeight="1">
      <c r="A298" s="60">
        <v>3</v>
      </c>
      <c r="B298" s="61">
        <v>2</v>
      </c>
      <c r="C298" s="61">
        <v>2</v>
      </c>
      <c r="D298" s="61">
        <v>6</v>
      </c>
      <c r="E298" s="61"/>
      <c r="F298" s="62"/>
      <c r="G298" s="52" t="s">
        <v>190</v>
      </c>
      <c r="H298" s="45">
        <v>264</v>
      </c>
      <c r="I298" s="109">
        <f t="shared" ref="I298:L299" si="29">I299</f>
        <v>0</v>
      </c>
      <c r="J298" s="135">
        <f t="shared" si="29"/>
        <v>0</v>
      </c>
      <c r="K298" s="110">
        <f t="shared" si="29"/>
        <v>0</v>
      </c>
      <c r="L298" s="110">
        <f t="shared" si="29"/>
        <v>0</v>
      </c>
      <c r="M298" s="5"/>
    </row>
    <row r="299" spans="1:13" ht="30" hidden="1" customHeight="1">
      <c r="A299" s="60">
        <v>3</v>
      </c>
      <c r="B299" s="61">
        <v>2</v>
      </c>
      <c r="C299" s="61">
        <v>2</v>
      </c>
      <c r="D299" s="61">
        <v>6</v>
      </c>
      <c r="E299" s="61">
        <v>1</v>
      </c>
      <c r="F299" s="62"/>
      <c r="G299" s="52" t="s">
        <v>190</v>
      </c>
      <c r="H299" s="45">
        <v>265</v>
      </c>
      <c r="I299" s="109">
        <f t="shared" si="29"/>
        <v>0</v>
      </c>
      <c r="J299" s="135">
        <f t="shared" si="29"/>
        <v>0</v>
      </c>
      <c r="K299" s="110">
        <f t="shared" si="29"/>
        <v>0</v>
      </c>
      <c r="L299" s="110">
        <f t="shared" si="29"/>
        <v>0</v>
      </c>
      <c r="M299" s="5"/>
    </row>
    <row r="300" spans="1:13" ht="24.75" hidden="1" customHeight="1">
      <c r="A300" s="60">
        <v>3</v>
      </c>
      <c r="B300" s="85">
        <v>2</v>
      </c>
      <c r="C300" s="85">
        <v>2</v>
      </c>
      <c r="D300" s="61">
        <v>6</v>
      </c>
      <c r="E300" s="85">
        <v>1</v>
      </c>
      <c r="F300" s="86">
        <v>1</v>
      </c>
      <c r="G300" s="78" t="s">
        <v>190</v>
      </c>
      <c r="H300" s="45">
        <v>266</v>
      </c>
      <c r="I300" s="113">
        <v>0</v>
      </c>
      <c r="J300" s="113">
        <v>0</v>
      </c>
      <c r="K300" s="113">
        <v>0</v>
      </c>
      <c r="L300" s="113">
        <v>0</v>
      </c>
      <c r="M300" s="5"/>
    </row>
    <row r="301" spans="1:13" ht="29.25" hidden="1" customHeight="1">
      <c r="A301" s="59">
        <v>3</v>
      </c>
      <c r="B301" s="60">
        <v>2</v>
      </c>
      <c r="C301" s="61">
        <v>2</v>
      </c>
      <c r="D301" s="61">
        <v>7</v>
      </c>
      <c r="E301" s="61"/>
      <c r="F301" s="62"/>
      <c r="G301" s="52" t="s">
        <v>191</v>
      </c>
      <c r="H301" s="45">
        <v>267</v>
      </c>
      <c r="I301" s="109">
        <f>I302</f>
        <v>0</v>
      </c>
      <c r="J301" s="135">
        <f>J302</f>
        <v>0</v>
      </c>
      <c r="K301" s="110">
        <f>K302</f>
        <v>0</v>
      </c>
      <c r="L301" s="110">
        <f>L302</f>
        <v>0</v>
      </c>
      <c r="M301" s="5"/>
    </row>
    <row r="302" spans="1:13" ht="26.25" hidden="1" customHeight="1">
      <c r="A302" s="59">
        <v>3</v>
      </c>
      <c r="B302" s="60">
        <v>2</v>
      </c>
      <c r="C302" s="61">
        <v>2</v>
      </c>
      <c r="D302" s="61">
        <v>7</v>
      </c>
      <c r="E302" s="61">
        <v>1</v>
      </c>
      <c r="F302" s="62"/>
      <c r="G302" s="52" t="s">
        <v>191</v>
      </c>
      <c r="H302" s="45">
        <v>268</v>
      </c>
      <c r="I302" s="109">
        <f>I303+I304</f>
        <v>0</v>
      </c>
      <c r="J302" s="109">
        <f>J303+J304</f>
        <v>0</v>
      </c>
      <c r="K302" s="109">
        <f>K303+K304</f>
        <v>0</v>
      </c>
      <c r="L302" s="109">
        <f>L303+L304</f>
        <v>0</v>
      </c>
      <c r="M302" s="5"/>
    </row>
    <row r="303" spans="1:13" ht="27.75" hidden="1" customHeight="1">
      <c r="A303" s="59">
        <v>3</v>
      </c>
      <c r="B303" s="60">
        <v>2</v>
      </c>
      <c r="C303" s="60">
        <v>2</v>
      </c>
      <c r="D303" s="61">
        <v>7</v>
      </c>
      <c r="E303" s="61">
        <v>1</v>
      </c>
      <c r="F303" s="62">
        <v>1</v>
      </c>
      <c r="G303" s="52" t="s">
        <v>192</v>
      </c>
      <c r="H303" s="45">
        <v>269</v>
      </c>
      <c r="I303" s="113">
        <v>0</v>
      </c>
      <c r="J303" s="113">
        <v>0</v>
      </c>
      <c r="K303" s="113">
        <v>0</v>
      </c>
      <c r="L303" s="113">
        <v>0</v>
      </c>
      <c r="M303" s="5"/>
    </row>
    <row r="304" spans="1:13" ht="25.5" hidden="1" customHeight="1">
      <c r="A304" s="59">
        <v>3</v>
      </c>
      <c r="B304" s="60">
        <v>2</v>
      </c>
      <c r="C304" s="60">
        <v>2</v>
      </c>
      <c r="D304" s="61">
        <v>7</v>
      </c>
      <c r="E304" s="61">
        <v>1</v>
      </c>
      <c r="F304" s="62">
        <v>2</v>
      </c>
      <c r="G304" s="52" t="s">
        <v>193</v>
      </c>
      <c r="H304" s="45">
        <v>270</v>
      </c>
      <c r="I304" s="113">
        <v>0</v>
      </c>
      <c r="J304" s="113">
        <v>0</v>
      </c>
      <c r="K304" s="113">
        <v>0</v>
      </c>
      <c r="L304" s="113">
        <v>0</v>
      </c>
      <c r="M304" s="5"/>
    </row>
    <row r="305" spans="1:13" ht="30" hidden="1" customHeight="1">
      <c r="A305" s="54">
        <v>3</v>
      </c>
      <c r="B305" s="54">
        <v>3</v>
      </c>
      <c r="C305" s="41"/>
      <c r="D305" s="42"/>
      <c r="E305" s="42"/>
      <c r="F305" s="44"/>
      <c r="G305" s="43" t="s">
        <v>208</v>
      </c>
      <c r="H305" s="45">
        <v>271</v>
      </c>
      <c r="I305" s="109">
        <f>SUM(I306+I338)</f>
        <v>0</v>
      </c>
      <c r="J305" s="135">
        <f>SUM(J306+J338)</f>
        <v>0</v>
      </c>
      <c r="K305" s="110">
        <f>SUM(K306+K338)</f>
        <v>0</v>
      </c>
      <c r="L305" s="110">
        <f>SUM(L306+L338)</f>
        <v>0</v>
      </c>
      <c r="M305" s="5"/>
    </row>
    <row r="306" spans="1:13" ht="40.5" hidden="1" customHeight="1">
      <c r="A306" s="59">
        <v>3</v>
      </c>
      <c r="B306" s="59">
        <v>3</v>
      </c>
      <c r="C306" s="60">
        <v>1</v>
      </c>
      <c r="D306" s="61"/>
      <c r="E306" s="61"/>
      <c r="F306" s="62"/>
      <c r="G306" s="52" t="s">
        <v>209</v>
      </c>
      <c r="H306" s="45">
        <v>272</v>
      </c>
      <c r="I306" s="109">
        <f>SUM(I307+I316+I320+I324+I328+I331+I334)</f>
        <v>0</v>
      </c>
      <c r="J306" s="135">
        <f>SUM(J307+J316+J320+J324+J328+J331+J334)</f>
        <v>0</v>
      </c>
      <c r="K306" s="110">
        <f>SUM(K307+K316+K320+K324+K328+K331+K334)</f>
        <v>0</v>
      </c>
      <c r="L306" s="110">
        <f>SUM(L307+L316+L320+L324+L328+L331+L334)</f>
        <v>0</v>
      </c>
      <c r="M306" s="5"/>
    </row>
    <row r="307" spans="1:13" ht="29.25" hidden="1" customHeight="1">
      <c r="A307" s="59">
        <v>3</v>
      </c>
      <c r="B307" s="59">
        <v>3</v>
      </c>
      <c r="C307" s="60">
        <v>1</v>
      </c>
      <c r="D307" s="61">
        <v>1</v>
      </c>
      <c r="E307" s="61"/>
      <c r="F307" s="62"/>
      <c r="G307" s="52" t="s">
        <v>195</v>
      </c>
      <c r="H307" s="45">
        <v>273</v>
      </c>
      <c r="I307" s="109">
        <f>SUM(I308+I310+I313)</f>
        <v>0</v>
      </c>
      <c r="J307" s="109">
        <f>SUM(J308+J310+J313)</f>
        <v>0</v>
      </c>
      <c r="K307" s="109">
        <f>SUM(K308+K310+K313)</f>
        <v>0</v>
      </c>
      <c r="L307" s="109">
        <f>SUM(L308+L310+L313)</f>
        <v>0</v>
      </c>
      <c r="M307" s="5"/>
    </row>
    <row r="308" spans="1:13" ht="27" hidden="1" customHeight="1">
      <c r="A308" s="59">
        <v>3</v>
      </c>
      <c r="B308" s="59">
        <v>3</v>
      </c>
      <c r="C308" s="60">
        <v>1</v>
      </c>
      <c r="D308" s="61">
        <v>1</v>
      </c>
      <c r="E308" s="61">
        <v>1</v>
      </c>
      <c r="F308" s="62"/>
      <c r="G308" s="52" t="s">
        <v>173</v>
      </c>
      <c r="H308" s="45">
        <v>274</v>
      </c>
      <c r="I308" s="109">
        <f>SUM(I309:I309)</f>
        <v>0</v>
      </c>
      <c r="J308" s="135">
        <f>SUM(J309:J309)</f>
        <v>0</v>
      </c>
      <c r="K308" s="110">
        <f>SUM(K309:K309)</f>
        <v>0</v>
      </c>
      <c r="L308" s="110">
        <f>SUM(L309:L309)</f>
        <v>0</v>
      </c>
      <c r="M308" s="5"/>
    </row>
    <row r="309" spans="1:13" ht="28.5" hidden="1" customHeight="1">
      <c r="A309" s="59">
        <v>3</v>
      </c>
      <c r="B309" s="59">
        <v>3</v>
      </c>
      <c r="C309" s="60">
        <v>1</v>
      </c>
      <c r="D309" s="61">
        <v>1</v>
      </c>
      <c r="E309" s="61">
        <v>1</v>
      </c>
      <c r="F309" s="62">
        <v>1</v>
      </c>
      <c r="G309" s="52" t="s">
        <v>173</v>
      </c>
      <c r="H309" s="45">
        <v>275</v>
      </c>
      <c r="I309" s="113">
        <v>0</v>
      </c>
      <c r="J309" s="113">
        <v>0</v>
      </c>
      <c r="K309" s="113">
        <v>0</v>
      </c>
      <c r="L309" s="113">
        <v>0</v>
      </c>
      <c r="M309" s="5"/>
    </row>
    <row r="310" spans="1:13" ht="31.5" hidden="1" customHeight="1">
      <c r="A310" s="59">
        <v>3</v>
      </c>
      <c r="B310" s="59">
        <v>3</v>
      </c>
      <c r="C310" s="60">
        <v>1</v>
      </c>
      <c r="D310" s="61">
        <v>1</v>
      </c>
      <c r="E310" s="61">
        <v>2</v>
      </c>
      <c r="F310" s="62"/>
      <c r="G310" s="52" t="s">
        <v>196</v>
      </c>
      <c r="H310" s="45">
        <v>276</v>
      </c>
      <c r="I310" s="109">
        <f>SUM(I311:I312)</f>
        <v>0</v>
      </c>
      <c r="J310" s="109">
        <f>SUM(J311:J312)</f>
        <v>0</v>
      </c>
      <c r="K310" s="109">
        <f>SUM(K311:K312)</f>
        <v>0</v>
      </c>
      <c r="L310" s="109">
        <f>SUM(L311:L312)</f>
        <v>0</v>
      </c>
      <c r="M310" s="5"/>
    </row>
    <row r="311" spans="1:13" ht="25.5" hidden="1" customHeight="1">
      <c r="A311" s="59">
        <v>3</v>
      </c>
      <c r="B311" s="59">
        <v>3</v>
      </c>
      <c r="C311" s="60">
        <v>1</v>
      </c>
      <c r="D311" s="61">
        <v>1</v>
      </c>
      <c r="E311" s="61">
        <v>2</v>
      </c>
      <c r="F311" s="62">
        <v>1</v>
      </c>
      <c r="G311" s="52" t="s">
        <v>175</v>
      </c>
      <c r="H311" s="45">
        <v>277</v>
      </c>
      <c r="I311" s="113">
        <v>0</v>
      </c>
      <c r="J311" s="113">
        <v>0</v>
      </c>
      <c r="K311" s="113">
        <v>0</v>
      </c>
      <c r="L311" s="113">
        <v>0</v>
      </c>
      <c r="M311" s="5"/>
    </row>
    <row r="312" spans="1:13" ht="29.25" hidden="1" customHeight="1">
      <c r="A312" s="59">
        <v>3</v>
      </c>
      <c r="B312" s="59">
        <v>3</v>
      </c>
      <c r="C312" s="60">
        <v>1</v>
      </c>
      <c r="D312" s="61">
        <v>1</v>
      </c>
      <c r="E312" s="61">
        <v>2</v>
      </c>
      <c r="F312" s="62">
        <v>2</v>
      </c>
      <c r="G312" s="52" t="s">
        <v>176</v>
      </c>
      <c r="H312" s="45">
        <v>278</v>
      </c>
      <c r="I312" s="113">
        <v>0</v>
      </c>
      <c r="J312" s="113">
        <v>0</v>
      </c>
      <c r="K312" s="113">
        <v>0</v>
      </c>
      <c r="L312" s="113">
        <v>0</v>
      </c>
      <c r="M312" s="5"/>
    </row>
    <row r="313" spans="1:13" ht="28.5" hidden="1" customHeight="1">
      <c r="A313" s="59">
        <v>3</v>
      </c>
      <c r="B313" s="59">
        <v>3</v>
      </c>
      <c r="C313" s="60">
        <v>1</v>
      </c>
      <c r="D313" s="61">
        <v>1</v>
      </c>
      <c r="E313" s="61">
        <v>3</v>
      </c>
      <c r="F313" s="62"/>
      <c r="G313" s="52" t="s">
        <v>177</v>
      </c>
      <c r="H313" s="45">
        <v>279</v>
      </c>
      <c r="I313" s="109">
        <f>SUM(I314:I315)</f>
        <v>0</v>
      </c>
      <c r="J313" s="109">
        <f>SUM(J314:J315)</f>
        <v>0</v>
      </c>
      <c r="K313" s="109">
        <f>SUM(K314:K315)</f>
        <v>0</v>
      </c>
      <c r="L313" s="109">
        <f>SUM(L314:L315)</f>
        <v>0</v>
      </c>
      <c r="M313" s="5"/>
    </row>
    <row r="314" spans="1:13" ht="24.75" hidden="1" customHeight="1">
      <c r="A314" s="59">
        <v>3</v>
      </c>
      <c r="B314" s="59">
        <v>3</v>
      </c>
      <c r="C314" s="60">
        <v>1</v>
      </c>
      <c r="D314" s="61">
        <v>1</v>
      </c>
      <c r="E314" s="61">
        <v>3</v>
      </c>
      <c r="F314" s="62">
        <v>1</v>
      </c>
      <c r="G314" s="52" t="s">
        <v>178</v>
      </c>
      <c r="H314" s="45">
        <v>280</v>
      </c>
      <c r="I314" s="113">
        <v>0</v>
      </c>
      <c r="J314" s="113">
        <v>0</v>
      </c>
      <c r="K314" s="113">
        <v>0</v>
      </c>
      <c r="L314" s="113">
        <v>0</v>
      </c>
      <c r="M314" s="5"/>
    </row>
    <row r="315" spans="1:13" ht="22.5" hidden="1" customHeight="1">
      <c r="A315" s="59">
        <v>3</v>
      </c>
      <c r="B315" s="59">
        <v>3</v>
      </c>
      <c r="C315" s="60">
        <v>1</v>
      </c>
      <c r="D315" s="61">
        <v>1</v>
      </c>
      <c r="E315" s="61">
        <v>3</v>
      </c>
      <c r="F315" s="62">
        <v>2</v>
      </c>
      <c r="G315" s="52" t="s">
        <v>197</v>
      </c>
      <c r="H315" s="45">
        <v>281</v>
      </c>
      <c r="I315" s="113">
        <v>0</v>
      </c>
      <c r="J315" s="113">
        <v>0</v>
      </c>
      <c r="K315" s="113">
        <v>0</v>
      </c>
      <c r="L315" s="113">
        <v>0</v>
      </c>
      <c r="M315" s="5"/>
    </row>
    <row r="316" spans="1:13" ht="12.75" hidden="1" customHeight="1">
      <c r="A316" s="67">
        <v>3</v>
      </c>
      <c r="B316" s="49">
        <v>3</v>
      </c>
      <c r="C316" s="60">
        <v>1</v>
      </c>
      <c r="D316" s="61">
        <v>2</v>
      </c>
      <c r="E316" s="61"/>
      <c r="F316" s="62"/>
      <c r="G316" s="52" t="s">
        <v>210</v>
      </c>
      <c r="H316" s="45">
        <v>282</v>
      </c>
      <c r="I316" s="109">
        <f>I317</f>
        <v>0</v>
      </c>
      <c r="J316" s="135">
        <f>J317</f>
        <v>0</v>
      </c>
      <c r="K316" s="110">
        <f>K317</f>
        <v>0</v>
      </c>
      <c r="L316" s="110">
        <f>L317</f>
        <v>0</v>
      </c>
    </row>
    <row r="317" spans="1:13" ht="26.25" hidden="1" customHeight="1">
      <c r="A317" s="67">
        <v>3</v>
      </c>
      <c r="B317" s="67">
        <v>3</v>
      </c>
      <c r="C317" s="49">
        <v>1</v>
      </c>
      <c r="D317" s="48">
        <v>2</v>
      </c>
      <c r="E317" s="48">
        <v>1</v>
      </c>
      <c r="F317" s="50"/>
      <c r="G317" s="52" t="s">
        <v>210</v>
      </c>
      <c r="H317" s="45">
        <v>283</v>
      </c>
      <c r="I317" s="118">
        <f>SUM(I318:I319)</f>
        <v>0</v>
      </c>
      <c r="J317" s="136">
        <f>SUM(J318:J319)</f>
        <v>0</v>
      </c>
      <c r="K317" s="120">
        <f>SUM(K318:K319)</f>
        <v>0</v>
      </c>
      <c r="L317" s="120">
        <f>SUM(L318:L319)</f>
        <v>0</v>
      </c>
      <c r="M317" s="5"/>
    </row>
    <row r="318" spans="1:13" ht="25.5" hidden="1" customHeight="1">
      <c r="A318" s="59">
        <v>3</v>
      </c>
      <c r="B318" s="59">
        <v>3</v>
      </c>
      <c r="C318" s="60">
        <v>1</v>
      </c>
      <c r="D318" s="61">
        <v>2</v>
      </c>
      <c r="E318" s="61">
        <v>1</v>
      </c>
      <c r="F318" s="62">
        <v>1</v>
      </c>
      <c r="G318" s="52" t="s">
        <v>211</v>
      </c>
      <c r="H318" s="45">
        <v>284</v>
      </c>
      <c r="I318" s="113">
        <v>0</v>
      </c>
      <c r="J318" s="113">
        <v>0</v>
      </c>
      <c r="K318" s="113">
        <v>0</v>
      </c>
      <c r="L318" s="113">
        <v>0</v>
      </c>
      <c r="M318" s="5"/>
    </row>
    <row r="319" spans="1:13" ht="24" hidden="1" customHeight="1">
      <c r="A319" s="73">
        <v>3</v>
      </c>
      <c r="B319" s="82">
        <v>3</v>
      </c>
      <c r="C319" s="84">
        <v>1</v>
      </c>
      <c r="D319" s="85">
        <v>2</v>
      </c>
      <c r="E319" s="85">
        <v>1</v>
      </c>
      <c r="F319" s="86">
        <v>2</v>
      </c>
      <c r="G319" s="78" t="s">
        <v>212</v>
      </c>
      <c r="H319" s="45">
        <v>285</v>
      </c>
      <c r="I319" s="113">
        <v>0</v>
      </c>
      <c r="J319" s="113">
        <v>0</v>
      </c>
      <c r="K319" s="113">
        <v>0</v>
      </c>
      <c r="L319" s="113">
        <v>0</v>
      </c>
      <c r="M319" s="5"/>
    </row>
    <row r="320" spans="1:13" ht="27.75" hidden="1" customHeight="1">
      <c r="A320" s="60">
        <v>3</v>
      </c>
      <c r="B320" s="52">
        <v>3</v>
      </c>
      <c r="C320" s="60">
        <v>1</v>
      </c>
      <c r="D320" s="61">
        <v>3</v>
      </c>
      <c r="E320" s="61"/>
      <c r="F320" s="62"/>
      <c r="G320" s="52" t="s">
        <v>213</v>
      </c>
      <c r="H320" s="45">
        <v>286</v>
      </c>
      <c r="I320" s="109">
        <f>I321</f>
        <v>0</v>
      </c>
      <c r="J320" s="135">
        <f>J321</f>
        <v>0</v>
      </c>
      <c r="K320" s="110">
        <f>K321</f>
        <v>0</v>
      </c>
      <c r="L320" s="110">
        <f>L321</f>
        <v>0</v>
      </c>
      <c r="M320" s="5"/>
    </row>
    <row r="321" spans="1:13" ht="24" hidden="1" customHeight="1">
      <c r="A321" s="60">
        <v>3</v>
      </c>
      <c r="B321" s="78">
        <v>3</v>
      </c>
      <c r="C321" s="84">
        <v>1</v>
      </c>
      <c r="D321" s="85">
        <v>3</v>
      </c>
      <c r="E321" s="85">
        <v>1</v>
      </c>
      <c r="F321" s="86"/>
      <c r="G321" s="52" t="s">
        <v>213</v>
      </c>
      <c r="H321" s="45">
        <v>287</v>
      </c>
      <c r="I321" s="110">
        <f>I322+I323</f>
        <v>0</v>
      </c>
      <c r="J321" s="110">
        <f>J322+J323</f>
        <v>0</v>
      </c>
      <c r="K321" s="110">
        <f>K322+K323</f>
        <v>0</v>
      </c>
      <c r="L321" s="110">
        <f>L322+L323</f>
        <v>0</v>
      </c>
      <c r="M321" s="5"/>
    </row>
    <row r="322" spans="1:13" ht="27" hidden="1" customHeight="1">
      <c r="A322" s="60">
        <v>3</v>
      </c>
      <c r="B322" s="52">
        <v>3</v>
      </c>
      <c r="C322" s="60">
        <v>1</v>
      </c>
      <c r="D322" s="61">
        <v>3</v>
      </c>
      <c r="E322" s="61">
        <v>1</v>
      </c>
      <c r="F322" s="62">
        <v>1</v>
      </c>
      <c r="G322" s="52" t="s">
        <v>214</v>
      </c>
      <c r="H322" s="45">
        <v>288</v>
      </c>
      <c r="I322" s="131">
        <v>0</v>
      </c>
      <c r="J322" s="131">
        <v>0</v>
      </c>
      <c r="K322" s="131">
        <v>0</v>
      </c>
      <c r="L322" s="130">
        <v>0</v>
      </c>
      <c r="M322" s="5"/>
    </row>
    <row r="323" spans="1:13" ht="26.25" hidden="1" customHeight="1">
      <c r="A323" s="60">
        <v>3</v>
      </c>
      <c r="B323" s="52">
        <v>3</v>
      </c>
      <c r="C323" s="60">
        <v>1</v>
      </c>
      <c r="D323" s="61">
        <v>3</v>
      </c>
      <c r="E323" s="61">
        <v>1</v>
      </c>
      <c r="F323" s="62">
        <v>2</v>
      </c>
      <c r="G323" s="52" t="s">
        <v>215</v>
      </c>
      <c r="H323" s="45">
        <v>289</v>
      </c>
      <c r="I323" s="113">
        <v>0</v>
      </c>
      <c r="J323" s="113">
        <v>0</v>
      </c>
      <c r="K323" s="113">
        <v>0</v>
      </c>
      <c r="L323" s="113">
        <v>0</v>
      </c>
      <c r="M323" s="5"/>
    </row>
    <row r="324" spans="1:13" ht="12.75" hidden="1" customHeight="1">
      <c r="A324" s="60">
        <v>3</v>
      </c>
      <c r="B324" s="52">
        <v>3</v>
      </c>
      <c r="C324" s="60">
        <v>1</v>
      </c>
      <c r="D324" s="61">
        <v>4</v>
      </c>
      <c r="E324" s="61"/>
      <c r="F324" s="62"/>
      <c r="G324" s="52" t="s">
        <v>216</v>
      </c>
      <c r="H324" s="45">
        <v>290</v>
      </c>
      <c r="I324" s="109">
        <f>I325</f>
        <v>0</v>
      </c>
      <c r="J324" s="135">
        <f>J325</f>
        <v>0</v>
      </c>
      <c r="K324" s="110">
        <f>K325</f>
        <v>0</v>
      </c>
      <c r="L324" s="110">
        <f>L325</f>
        <v>0</v>
      </c>
    </row>
    <row r="325" spans="1:13" ht="31.5" hidden="1" customHeight="1">
      <c r="A325" s="59">
        <v>3</v>
      </c>
      <c r="B325" s="60">
        <v>3</v>
      </c>
      <c r="C325" s="61">
        <v>1</v>
      </c>
      <c r="D325" s="61">
        <v>4</v>
      </c>
      <c r="E325" s="61">
        <v>1</v>
      </c>
      <c r="F325" s="62"/>
      <c r="G325" s="52" t="s">
        <v>216</v>
      </c>
      <c r="H325" s="45">
        <v>291</v>
      </c>
      <c r="I325" s="109">
        <f>SUM(I326:I327)</f>
        <v>0</v>
      </c>
      <c r="J325" s="109">
        <f>SUM(J326:J327)</f>
        <v>0</v>
      </c>
      <c r="K325" s="109">
        <f>SUM(K326:K327)</f>
        <v>0</v>
      </c>
      <c r="L325" s="109">
        <f>SUM(L326:L327)</f>
        <v>0</v>
      </c>
      <c r="M325" s="5"/>
    </row>
    <row r="326" spans="1:13" ht="12.75" hidden="1" customHeight="1">
      <c r="A326" s="59">
        <v>3</v>
      </c>
      <c r="B326" s="60">
        <v>3</v>
      </c>
      <c r="C326" s="61">
        <v>1</v>
      </c>
      <c r="D326" s="61">
        <v>4</v>
      </c>
      <c r="E326" s="61">
        <v>1</v>
      </c>
      <c r="F326" s="62">
        <v>1</v>
      </c>
      <c r="G326" s="52" t="s">
        <v>217</v>
      </c>
      <c r="H326" s="45">
        <v>292</v>
      </c>
      <c r="I326" s="112">
        <v>0</v>
      </c>
      <c r="J326" s="113">
        <v>0</v>
      </c>
      <c r="K326" s="113">
        <v>0</v>
      </c>
      <c r="L326" s="112">
        <v>0</v>
      </c>
    </row>
    <row r="327" spans="1:13" ht="30.75" hidden="1" customHeight="1">
      <c r="A327" s="60">
        <v>3</v>
      </c>
      <c r="B327" s="61">
        <v>3</v>
      </c>
      <c r="C327" s="61">
        <v>1</v>
      </c>
      <c r="D327" s="61">
        <v>4</v>
      </c>
      <c r="E327" s="61">
        <v>1</v>
      </c>
      <c r="F327" s="62">
        <v>2</v>
      </c>
      <c r="G327" s="52" t="s">
        <v>218</v>
      </c>
      <c r="H327" s="45">
        <v>293</v>
      </c>
      <c r="I327" s="113">
        <v>0</v>
      </c>
      <c r="J327" s="131">
        <v>0</v>
      </c>
      <c r="K327" s="131">
        <v>0</v>
      </c>
      <c r="L327" s="130">
        <v>0</v>
      </c>
      <c r="M327" s="5"/>
    </row>
    <row r="328" spans="1:13" ht="26.25" hidden="1" customHeight="1">
      <c r="A328" s="60">
        <v>3</v>
      </c>
      <c r="B328" s="61">
        <v>3</v>
      </c>
      <c r="C328" s="61">
        <v>1</v>
      </c>
      <c r="D328" s="61">
        <v>5</v>
      </c>
      <c r="E328" s="61"/>
      <c r="F328" s="62"/>
      <c r="G328" s="52" t="s">
        <v>219</v>
      </c>
      <c r="H328" s="45">
        <v>294</v>
      </c>
      <c r="I328" s="120">
        <f t="shared" ref="I328:L329" si="30">I329</f>
        <v>0</v>
      </c>
      <c r="J328" s="135">
        <f t="shared" si="30"/>
        <v>0</v>
      </c>
      <c r="K328" s="110">
        <f t="shared" si="30"/>
        <v>0</v>
      </c>
      <c r="L328" s="110">
        <f t="shared" si="30"/>
        <v>0</v>
      </c>
      <c r="M328" s="5"/>
    </row>
    <row r="329" spans="1:13" ht="30" hidden="1" customHeight="1">
      <c r="A329" s="49">
        <v>3</v>
      </c>
      <c r="B329" s="85">
        <v>3</v>
      </c>
      <c r="C329" s="85">
        <v>1</v>
      </c>
      <c r="D329" s="85">
        <v>5</v>
      </c>
      <c r="E329" s="85">
        <v>1</v>
      </c>
      <c r="F329" s="86"/>
      <c r="G329" s="52" t="s">
        <v>219</v>
      </c>
      <c r="H329" s="45">
        <v>295</v>
      </c>
      <c r="I329" s="110">
        <f t="shared" si="30"/>
        <v>0</v>
      </c>
      <c r="J329" s="136">
        <f t="shared" si="30"/>
        <v>0</v>
      </c>
      <c r="K329" s="120">
        <f t="shared" si="30"/>
        <v>0</v>
      </c>
      <c r="L329" s="120">
        <f t="shared" si="30"/>
        <v>0</v>
      </c>
      <c r="M329" s="5"/>
    </row>
    <row r="330" spans="1:13" ht="30" hidden="1" customHeight="1">
      <c r="A330" s="60">
        <v>3</v>
      </c>
      <c r="B330" s="61">
        <v>3</v>
      </c>
      <c r="C330" s="61">
        <v>1</v>
      </c>
      <c r="D330" s="61">
        <v>5</v>
      </c>
      <c r="E330" s="61">
        <v>1</v>
      </c>
      <c r="F330" s="62">
        <v>1</v>
      </c>
      <c r="G330" s="52" t="s">
        <v>220</v>
      </c>
      <c r="H330" s="45">
        <v>296</v>
      </c>
      <c r="I330" s="113">
        <v>0</v>
      </c>
      <c r="J330" s="131">
        <v>0</v>
      </c>
      <c r="K330" s="131">
        <v>0</v>
      </c>
      <c r="L330" s="130">
        <v>0</v>
      </c>
      <c r="M330" s="5"/>
    </row>
    <row r="331" spans="1:13" ht="30" hidden="1" customHeight="1">
      <c r="A331" s="60">
        <v>3</v>
      </c>
      <c r="B331" s="61">
        <v>3</v>
      </c>
      <c r="C331" s="61">
        <v>1</v>
      </c>
      <c r="D331" s="61">
        <v>6</v>
      </c>
      <c r="E331" s="61"/>
      <c r="F331" s="62"/>
      <c r="G331" s="52" t="s">
        <v>190</v>
      </c>
      <c r="H331" s="45">
        <v>297</v>
      </c>
      <c r="I331" s="110">
        <f t="shared" ref="I331:L332" si="31">I332</f>
        <v>0</v>
      </c>
      <c r="J331" s="135">
        <f t="shared" si="31"/>
        <v>0</v>
      </c>
      <c r="K331" s="110">
        <f t="shared" si="31"/>
        <v>0</v>
      </c>
      <c r="L331" s="110">
        <f t="shared" si="31"/>
        <v>0</v>
      </c>
      <c r="M331" s="5"/>
    </row>
    <row r="332" spans="1:13" ht="30" hidden="1" customHeight="1">
      <c r="A332" s="60">
        <v>3</v>
      </c>
      <c r="B332" s="61">
        <v>3</v>
      </c>
      <c r="C332" s="61">
        <v>1</v>
      </c>
      <c r="D332" s="61">
        <v>6</v>
      </c>
      <c r="E332" s="61">
        <v>1</v>
      </c>
      <c r="F332" s="62"/>
      <c r="G332" s="52" t="s">
        <v>190</v>
      </c>
      <c r="H332" s="45">
        <v>298</v>
      </c>
      <c r="I332" s="109">
        <f t="shared" si="31"/>
        <v>0</v>
      </c>
      <c r="J332" s="135">
        <f t="shared" si="31"/>
        <v>0</v>
      </c>
      <c r="K332" s="110">
        <f t="shared" si="31"/>
        <v>0</v>
      </c>
      <c r="L332" s="110">
        <f t="shared" si="31"/>
        <v>0</v>
      </c>
      <c r="M332" s="5"/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6</v>
      </c>
      <c r="E333" s="61">
        <v>1</v>
      </c>
      <c r="F333" s="62">
        <v>1</v>
      </c>
      <c r="G333" s="52" t="s">
        <v>190</v>
      </c>
      <c r="H333" s="45">
        <v>299</v>
      </c>
      <c r="I333" s="131">
        <v>0</v>
      </c>
      <c r="J333" s="131">
        <v>0</v>
      </c>
      <c r="K333" s="131">
        <v>0</v>
      </c>
      <c r="L333" s="130">
        <v>0</v>
      </c>
      <c r="M333" s="5"/>
    </row>
    <row r="334" spans="1:13" ht="22.5" hidden="1" customHeight="1">
      <c r="A334" s="60">
        <v>3</v>
      </c>
      <c r="B334" s="61">
        <v>3</v>
      </c>
      <c r="C334" s="61">
        <v>1</v>
      </c>
      <c r="D334" s="61">
        <v>7</v>
      </c>
      <c r="E334" s="61"/>
      <c r="F334" s="62"/>
      <c r="G334" s="52" t="s">
        <v>221</v>
      </c>
      <c r="H334" s="45">
        <v>300</v>
      </c>
      <c r="I334" s="109">
        <f>I335</f>
        <v>0</v>
      </c>
      <c r="J334" s="135">
        <f>J335</f>
        <v>0</v>
      </c>
      <c r="K334" s="110">
        <f>K335</f>
        <v>0</v>
      </c>
      <c r="L334" s="110">
        <f>L335</f>
        <v>0</v>
      </c>
      <c r="M334" s="5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2"/>
      <c r="G335" s="52" t="s">
        <v>221</v>
      </c>
      <c r="H335" s="45">
        <v>301</v>
      </c>
      <c r="I335" s="109">
        <f>I336+I337</f>
        <v>0</v>
      </c>
      <c r="J335" s="109">
        <f>J336+J337</f>
        <v>0</v>
      </c>
      <c r="K335" s="109">
        <f>K336+K337</f>
        <v>0</v>
      </c>
      <c r="L335" s="109">
        <f>L336+L337</f>
        <v>0</v>
      </c>
      <c r="M335" s="5"/>
    </row>
    <row r="336" spans="1:13" ht="27" hidden="1" customHeight="1">
      <c r="A336" s="60">
        <v>3</v>
      </c>
      <c r="B336" s="61">
        <v>3</v>
      </c>
      <c r="C336" s="61">
        <v>1</v>
      </c>
      <c r="D336" s="61">
        <v>7</v>
      </c>
      <c r="E336" s="61">
        <v>1</v>
      </c>
      <c r="F336" s="62">
        <v>1</v>
      </c>
      <c r="G336" s="52" t="s">
        <v>222</v>
      </c>
      <c r="H336" s="45">
        <v>302</v>
      </c>
      <c r="I336" s="131">
        <v>0</v>
      </c>
      <c r="J336" s="131">
        <v>0</v>
      </c>
      <c r="K336" s="131">
        <v>0</v>
      </c>
      <c r="L336" s="130">
        <v>0</v>
      </c>
      <c r="M336" s="5"/>
    </row>
    <row r="337" spans="1:16" ht="27.75" hidden="1" customHeight="1">
      <c r="A337" s="60">
        <v>3</v>
      </c>
      <c r="B337" s="61">
        <v>3</v>
      </c>
      <c r="C337" s="61">
        <v>1</v>
      </c>
      <c r="D337" s="61">
        <v>7</v>
      </c>
      <c r="E337" s="61">
        <v>1</v>
      </c>
      <c r="F337" s="62">
        <v>2</v>
      </c>
      <c r="G337" s="52" t="s">
        <v>223</v>
      </c>
      <c r="H337" s="45">
        <v>303</v>
      </c>
      <c r="I337" s="113">
        <v>0</v>
      </c>
      <c r="J337" s="113">
        <v>0</v>
      </c>
      <c r="K337" s="113">
        <v>0</v>
      </c>
      <c r="L337" s="113">
        <v>0</v>
      </c>
      <c r="M337" s="5"/>
    </row>
    <row r="338" spans="1:16" ht="38.25" hidden="1" customHeight="1">
      <c r="A338" s="60">
        <v>3</v>
      </c>
      <c r="B338" s="61">
        <v>3</v>
      </c>
      <c r="C338" s="61">
        <v>2</v>
      </c>
      <c r="D338" s="61"/>
      <c r="E338" s="61"/>
      <c r="F338" s="62"/>
      <c r="G338" s="52" t="s">
        <v>224</v>
      </c>
      <c r="H338" s="45">
        <v>304</v>
      </c>
      <c r="I338" s="109">
        <f>SUM(I339+I348+I352+I356+I360+I363+I366)</f>
        <v>0</v>
      </c>
      <c r="J338" s="135">
        <f>SUM(J339+J348+J352+J356+J360+J363+J366)</f>
        <v>0</v>
      </c>
      <c r="K338" s="110">
        <f>SUM(K339+K348+K352+K356+K360+K363+K366)</f>
        <v>0</v>
      </c>
      <c r="L338" s="110">
        <f>SUM(L339+L348+L352+L356+L360+L363+L366)</f>
        <v>0</v>
      </c>
      <c r="M338" s="5"/>
    </row>
    <row r="339" spans="1:16" ht="30" hidden="1" customHeight="1">
      <c r="A339" s="60">
        <v>3</v>
      </c>
      <c r="B339" s="61">
        <v>3</v>
      </c>
      <c r="C339" s="61">
        <v>2</v>
      </c>
      <c r="D339" s="61">
        <v>1</v>
      </c>
      <c r="E339" s="61"/>
      <c r="F339" s="62"/>
      <c r="G339" s="52" t="s">
        <v>172</v>
      </c>
      <c r="H339" s="45">
        <v>305</v>
      </c>
      <c r="I339" s="109">
        <f>I340</f>
        <v>0</v>
      </c>
      <c r="J339" s="135">
        <f>J340</f>
        <v>0</v>
      </c>
      <c r="K339" s="110">
        <f>K340</f>
        <v>0</v>
      </c>
      <c r="L339" s="110">
        <f>L340</f>
        <v>0</v>
      </c>
      <c r="M339" s="5"/>
    </row>
    <row r="340" spans="1:16" ht="12.75" hidden="1" customHeight="1">
      <c r="A340" s="59">
        <v>3</v>
      </c>
      <c r="B340" s="60">
        <v>3</v>
      </c>
      <c r="C340" s="61">
        <v>2</v>
      </c>
      <c r="D340" s="52">
        <v>1</v>
      </c>
      <c r="E340" s="60">
        <v>1</v>
      </c>
      <c r="F340" s="62"/>
      <c r="G340" s="52" t="s">
        <v>172</v>
      </c>
      <c r="H340" s="45">
        <v>306</v>
      </c>
      <c r="I340" s="109">
        <f t="shared" ref="I340:L340" si="32">SUM(I341:I341)</f>
        <v>0</v>
      </c>
      <c r="J340" s="109">
        <f t="shared" si="32"/>
        <v>0</v>
      </c>
      <c r="K340" s="109">
        <f t="shared" si="32"/>
        <v>0</v>
      </c>
      <c r="L340" s="109">
        <f t="shared" si="32"/>
        <v>0</v>
      </c>
      <c r="M340" s="96">
        <f t="shared" ref="M340:P340" si="33">SUM(M341:M341)</f>
        <v>0</v>
      </c>
      <c r="N340" s="96">
        <f t="shared" si="33"/>
        <v>0</v>
      </c>
      <c r="O340" s="96">
        <f t="shared" si="33"/>
        <v>0</v>
      </c>
      <c r="P340" s="96">
        <f t="shared" si="33"/>
        <v>0</v>
      </c>
    </row>
    <row r="341" spans="1:16" ht="27.75" hidden="1" customHeight="1">
      <c r="A341" s="59">
        <v>3</v>
      </c>
      <c r="B341" s="60">
        <v>3</v>
      </c>
      <c r="C341" s="61">
        <v>2</v>
      </c>
      <c r="D341" s="52">
        <v>1</v>
      </c>
      <c r="E341" s="60">
        <v>1</v>
      </c>
      <c r="F341" s="62">
        <v>1</v>
      </c>
      <c r="G341" s="52" t="s">
        <v>173</v>
      </c>
      <c r="H341" s="45">
        <v>307</v>
      </c>
      <c r="I341" s="131">
        <v>0</v>
      </c>
      <c r="J341" s="131">
        <v>0</v>
      </c>
      <c r="K341" s="131">
        <v>0</v>
      </c>
      <c r="L341" s="130">
        <v>0</v>
      </c>
      <c r="M341" s="5"/>
    </row>
    <row r="342" spans="1:16" ht="12.75" hidden="1" customHeight="1">
      <c r="A342" s="59">
        <v>3</v>
      </c>
      <c r="B342" s="60">
        <v>3</v>
      </c>
      <c r="C342" s="61">
        <v>2</v>
      </c>
      <c r="D342" s="52">
        <v>1</v>
      </c>
      <c r="E342" s="60">
        <v>2</v>
      </c>
      <c r="F342" s="62"/>
      <c r="G342" s="78" t="s">
        <v>196</v>
      </c>
      <c r="H342" s="45">
        <v>308</v>
      </c>
      <c r="I342" s="109">
        <f>SUM(I343:I344)</f>
        <v>0</v>
      </c>
      <c r="J342" s="109">
        <f>SUM(J343:J344)</f>
        <v>0</v>
      </c>
      <c r="K342" s="109">
        <f>SUM(K343:K344)</f>
        <v>0</v>
      </c>
      <c r="L342" s="109">
        <f>SUM(L343:L344)</f>
        <v>0</v>
      </c>
    </row>
    <row r="343" spans="1:16" ht="12.75" hidden="1" customHeight="1">
      <c r="A343" s="59">
        <v>3</v>
      </c>
      <c r="B343" s="60">
        <v>3</v>
      </c>
      <c r="C343" s="61">
        <v>2</v>
      </c>
      <c r="D343" s="52">
        <v>1</v>
      </c>
      <c r="E343" s="60">
        <v>2</v>
      </c>
      <c r="F343" s="62">
        <v>1</v>
      </c>
      <c r="G343" s="78" t="s">
        <v>175</v>
      </c>
      <c r="H343" s="45">
        <v>309</v>
      </c>
      <c r="I343" s="131">
        <v>0</v>
      </c>
      <c r="J343" s="131">
        <v>0</v>
      </c>
      <c r="K343" s="131">
        <v>0</v>
      </c>
      <c r="L343" s="130">
        <v>0</v>
      </c>
    </row>
    <row r="344" spans="1:16" ht="12.75" hidden="1" customHeight="1">
      <c r="A344" s="59">
        <v>3</v>
      </c>
      <c r="B344" s="60">
        <v>3</v>
      </c>
      <c r="C344" s="61">
        <v>2</v>
      </c>
      <c r="D344" s="52">
        <v>1</v>
      </c>
      <c r="E344" s="60">
        <v>2</v>
      </c>
      <c r="F344" s="62">
        <v>2</v>
      </c>
      <c r="G344" s="78" t="s">
        <v>176</v>
      </c>
      <c r="H344" s="45">
        <v>310</v>
      </c>
      <c r="I344" s="113">
        <v>0</v>
      </c>
      <c r="J344" s="113">
        <v>0</v>
      </c>
      <c r="K344" s="113">
        <v>0</v>
      </c>
      <c r="L344" s="113">
        <v>0</v>
      </c>
    </row>
    <row r="345" spans="1:16" ht="12.75" hidden="1" customHeight="1">
      <c r="A345" s="59">
        <v>3</v>
      </c>
      <c r="B345" s="60">
        <v>3</v>
      </c>
      <c r="C345" s="61">
        <v>2</v>
      </c>
      <c r="D345" s="52">
        <v>1</v>
      </c>
      <c r="E345" s="60">
        <v>3</v>
      </c>
      <c r="F345" s="62"/>
      <c r="G345" s="78" t="s">
        <v>177</v>
      </c>
      <c r="H345" s="45">
        <v>311</v>
      </c>
      <c r="I345" s="109">
        <f>SUM(I346:I347)</f>
        <v>0</v>
      </c>
      <c r="J345" s="109">
        <f>SUM(J346:J347)</f>
        <v>0</v>
      </c>
      <c r="K345" s="109">
        <f>SUM(K346:K347)</f>
        <v>0</v>
      </c>
      <c r="L345" s="109">
        <f>SUM(L346:L347)</f>
        <v>0</v>
      </c>
    </row>
    <row r="346" spans="1:16" ht="12.75" hidden="1" customHeight="1">
      <c r="A346" s="59">
        <v>3</v>
      </c>
      <c r="B346" s="60">
        <v>3</v>
      </c>
      <c r="C346" s="61">
        <v>2</v>
      </c>
      <c r="D346" s="52">
        <v>1</v>
      </c>
      <c r="E346" s="60">
        <v>3</v>
      </c>
      <c r="F346" s="62">
        <v>1</v>
      </c>
      <c r="G346" s="78" t="s">
        <v>178</v>
      </c>
      <c r="H346" s="45">
        <v>312</v>
      </c>
      <c r="I346" s="113">
        <v>0</v>
      </c>
      <c r="J346" s="113">
        <v>0</v>
      </c>
      <c r="K346" s="113">
        <v>0</v>
      </c>
      <c r="L346" s="113">
        <v>0</v>
      </c>
    </row>
    <row r="347" spans="1:16" ht="12.75" hidden="1" customHeight="1">
      <c r="A347" s="59">
        <v>3</v>
      </c>
      <c r="B347" s="60">
        <v>3</v>
      </c>
      <c r="C347" s="61">
        <v>2</v>
      </c>
      <c r="D347" s="52">
        <v>1</v>
      </c>
      <c r="E347" s="60">
        <v>3</v>
      </c>
      <c r="F347" s="62">
        <v>2</v>
      </c>
      <c r="G347" s="78" t="s">
        <v>197</v>
      </c>
      <c r="H347" s="45">
        <v>313</v>
      </c>
      <c r="I347" s="117">
        <v>0</v>
      </c>
      <c r="J347" s="137">
        <v>0</v>
      </c>
      <c r="K347" s="117">
        <v>0</v>
      </c>
      <c r="L347" s="117">
        <v>0</v>
      </c>
    </row>
    <row r="348" spans="1:16" ht="12.75" hidden="1" customHeight="1">
      <c r="A348" s="73">
        <v>3</v>
      </c>
      <c r="B348" s="73">
        <v>3</v>
      </c>
      <c r="C348" s="84">
        <v>2</v>
      </c>
      <c r="D348" s="78">
        <v>2</v>
      </c>
      <c r="E348" s="84"/>
      <c r="F348" s="86"/>
      <c r="G348" s="78" t="s">
        <v>210</v>
      </c>
      <c r="H348" s="45">
        <v>314</v>
      </c>
      <c r="I348" s="115">
        <f>I349</f>
        <v>0</v>
      </c>
      <c r="J348" s="138">
        <f>J349</f>
        <v>0</v>
      </c>
      <c r="K348" s="116">
        <f>K349</f>
        <v>0</v>
      </c>
      <c r="L348" s="116">
        <f>L349</f>
        <v>0</v>
      </c>
    </row>
    <row r="349" spans="1:16" ht="12.75" hidden="1" customHeight="1">
      <c r="A349" s="59">
        <v>3</v>
      </c>
      <c r="B349" s="59">
        <v>3</v>
      </c>
      <c r="C349" s="60">
        <v>2</v>
      </c>
      <c r="D349" s="52">
        <v>2</v>
      </c>
      <c r="E349" s="60">
        <v>1</v>
      </c>
      <c r="F349" s="62"/>
      <c r="G349" s="78" t="s">
        <v>210</v>
      </c>
      <c r="H349" s="45">
        <v>315</v>
      </c>
      <c r="I349" s="109">
        <f>SUM(I350:I351)</f>
        <v>0</v>
      </c>
      <c r="J349" s="132">
        <f>SUM(J350:J351)</f>
        <v>0</v>
      </c>
      <c r="K349" s="110">
        <f>SUM(K350:K351)</f>
        <v>0</v>
      </c>
      <c r="L349" s="110">
        <f>SUM(L350:L351)</f>
        <v>0</v>
      </c>
    </row>
    <row r="350" spans="1:16" ht="12.75" hidden="1" customHeight="1">
      <c r="A350" s="59">
        <v>3</v>
      </c>
      <c r="B350" s="59">
        <v>3</v>
      </c>
      <c r="C350" s="60">
        <v>2</v>
      </c>
      <c r="D350" s="52">
        <v>2</v>
      </c>
      <c r="E350" s="59">
        <v>1</v>
      </c>
      <c r="F350" s="69">
        <v>1</v>
      </c>
      <c r="G350" s="52" t="s">
        <v>211</v>
      </c>
      <c r="H350" s="45">
        <v>316</v>
      </c>
      <c r="I350" s="113">
        <v>0</v>
      </c>
      <c r="J350" s="113">
        <v>0</v>
      </c>
      <c r="K350" s="113">
        <v>0</v>
      </c>
      <c r="L350" s="113">
        <v>0</v>
      </c>
    </row>
    <row r="351" spans="1:16" ht="12.75" hidden="1" customHeight="1">
      <c r="A351" s="73">
        <v>3</v>
      </c>
      <c r="B351" s="73">
        <v>3</v>
      </c>
      <c r="C351" s="74">
        <v>2</v>
      </c>
      <c r="D351" s="75">
        <v>2</v>
      </c>
      <c r="E351" s="72">
        <v>1</v>
      </c>
      <c r="F351" s="79">
        <v>2</v>
      </c>
      <c r="G351" s="72" t="s">
        <v>212</v>
      </c>
      <c r="H351" s="45">
        <v>317</v>
      </c>
      <c r="I351" s="113">
        <v>0</v>
      </c>
      <c r="J351" s="113">
        <v>0</v>
      </c>
      <c r="K351" s="113">
        <v>0</v>
      </c>
      <c r="L351" s="113">
        <v>0</v>
      </c>
    </row>
    <row r="352" spans="1:16" ht="23.25" hidden="1" customHeight="1">
      <c r="A352" s="59">
        <v>3</v>
      </c>
      <c r="B352" s="59">
        <v>3</v>
      </c>
      <c r="C352" s="60">
        <v>2</v>
      </c>
      <c r="D352" s="61">
        <v>3</v>
      </c>
      <c r="E352" s="52"/>
      <c r="F352" s="69"/>
      <c r="G352" s="52" t="s">
        <v>213</v>
      </c>
      <c r="H352" s="45">
        <v>318</v>
      </c>
      <c r="I352" s="109">
        <f>I353</f>
        <v>0</v>
      </c>
      <c r="J352" s="132">
        <f>J353</f>
        <v>0</v>
      </c>
      <c r="K352" s="110">
        <f>K353</f>
        <v>0</v>
      </c>
      <c r="L352" s="110">
        <f>L353</f>
        <v>0</v>
      </c>
      <c r="M352" s="5"/>
    </row>
    <row r="353" spans="1:13" ht="27.75" hidden="1" customHeight="1">
      <c r="A353" s="59">
        <v>3</v>
      </c>
      <c r="B353" s="59">
        <v>3</v>
      </c>
      <c r="C353" s="60">
        <v>2</v>
      </c>
      <c r="D353" s="61">
        <v>3</v>
      </c>
      <c r="E353" s="52">
        <v>1</v>
      </c>
      <c r="F353" s="69"/>
      <c r="G353" s="52" t="s">
        <v>213</v>
      </c>
      <c r="H353" s="45">
        <v>319</v>
      </c>
      <c r="I353" s="109">
        <f>I354+I355</f>
        <v>0</v>
      </c>
      <c r="J353" s="109">
        <f>J354+J355</f>
        <v>0</v>
      </c>
      <c r="K353" s="109">
        <f>K354+K355</f>
        <v>0</v>
      </c>
      <c r="L353" s="109">
        <f>L354+L355</f>
        <v>0</v>
      </c>
      <c r="M353" s="5"/>
    </row>
    <row r="354" spans="1:13" ht="28.5" hidden="1" customHeight="1">
      <c r="A354" s="59">
        <v>3</v>
      </c>
      <c r="B354" s="59">
        <v>3</v>
      </c>
      <c r="C354" s="60">
        <v>2</v>
      </c>
      <c r="D354" s="61">
        <v>3</v>
      </c>
      <c r="E354" s="52">
        <v>1</v>
      </c>
      <c r="F354" s="69">
        <v>1</v>
      </c>
      <c r="G354" s="52" t="s">
        <v>214</v>
      </c>
      <c r="H354" s="45">
        <v>320</v>
      </c>
      <c r="I354" s="131">
        <v>0</v>
      </c>
      <c r="J354" s="131">
        <v>0</v>
      </c>
      <c r="K354" s="131">
        <v>0</v>
      </c>
      <c r="L354" s="130">
        <v>0</v>
      </c>
      <c r="M354" s="5"/>
    </row>
    <row r="355" spans="1:13" ht="27.75" hidden="1" customHeight="1">
      <c r="A355" s="59">
        <v>3</v>
      </c>
      <c r="B355" s="59">
        <v>3</v>
      </c>
      <c r="C355" s="60">
        <v>2</v>
      </c>
      <c r="D355" s="61">
        <v>3</v>
      </c>
      <c r="E355" s="52">
        <v>1</v>
      </c>
      <c r="F355" s="69">
        <v>2</v>
      </c>
      <c r="G355" s="52" t="s">
        <v>215</v>
      </c>
      <c r="H355" s="45">
        <v>321</v>
      </c>
      <c r="I355" s="113">
        <v>0</v>
      </c>
      <c r="J355" s="113">
        <v>0</v>
      </c>
      <c r="K355" s="113">
        <v>0</v>
      </c>
      <c r="L355" s="113">
        <v>0</v>
      </c>
      <c r="M355" s="5"/>
    </row>
    <row r="356" spans="1:13" ht="12.75" hidden="1" customHeight="1">
      <c r="A356" s="59">
        <v>3</v>
      </c>
      <c r="B356" s="59">
        <v>3</v>
      </c>
      <c r="C356" s="60">
        <v>2</v>
      </c>
      <c r="D356" s="61">
        <v>4</v>
      </c>
      <c r="E356" s="61"/>
      <c r="F356" s="62"/>
      <c r="G356" s="52" t="s">
        <v>216</v>
      </c>
      <c r="H356" s="45">
        <v>322</v>
      </c>
      <c r="I356" s="109">
        <f>I357</f>
        <v>0</v>
      </c>
      <c r="J356" s="132">
        <f>J357</f>
        <v>0</v>
      </c>
      <c r="K356" s="110">
        <f>K357</f>
        <v>0</v>
      </c>
      <c r="L356" s="110">
        <f>L357</f>
        <v>0</v>
      </c>
    </row>
    <row r="357" spans="1:13" ht="12.75" hidden="1" customHeight="1">
      <c r="A357" s="67">
        <v>3</v>
      </c>
      <c r="B357" s="67">
        <v>3</v>
      </c>
      <c r="C357" s="49">
        <v>2</v>
      </c>
      <c r="D357" s="48">
        <v>4</v>
      </c>
      <c r="E357" s="48">
        <v>1</v>
      </c>
      <c r="F357" s="50"/>
      <c r="G357" s="52" t="s">
        <v>216</v>
      </c>
      <c r="H357" s="45">
        <v>323</v>
      </c>
      <c r="I357" s="118">
        <f>SUM(I358:I359)</f>
        <v>0</v>
      </c>
      <c r="J357" s="119">
        <f>SUM(J358:J359)</f>
        <v>0</v>
      </c>
      <c r="K357" s="120">
        <f>SUM(K358:K359)</f>
        <v>0</v>
      </c>
      <c r="L357" s="120">
        <f>SUM(L358:L359)</f>
        <v>0</v>
      </c>
    </row>
    <row r="358" spans="1:13" ht="30.75" hidden="1" customHeight="1">
      <c r="A358" s="59">
        <v>3</v>
      </c>
      <c r="B358" s="59">
        <v>3</v>
      </c>
      <c r="C358" s="60">
        <v>2</v>
      </c>
      <c r="D358" s="61">
        <v>4</v>
      </c>
      <c r="E358" s="61">
        <v>1</v>
      </c>
      <c r="F358" s="62">
        <v>1</v>
      </c>
      <c r="G358" s="52" t="s">
        <v>217</v>
      </c>
      <c r="H358" s="45">
        <v>324</v>
      </c>
      <c r="I358" s="113">
        <v>0</v>
      </c>
      <c r="J358" s="113">
        <v>0</v>
      </c>
      <c r="K358" s="113">
        <v>0</v>
      </c>
      <c r="L358" s="113">
        <v>0</v>
      </c>
      <c r="M358" s="5"/>
    </row>
    <row r="359" spans="1:13" ht="12.75" hidden="1" customHeight="1">
      <c r="A359" s="59">
        <v>3</v>
      </c>
      <c r="B359" s="59">
        <v>3</v>
      </c>
      <c r="C359" s="60">
        <v>2</v>
      </c>
      <c r="D359" s="61">
        <v>4</v>
      </c>
      <c r="E359" s="61">
        <v>1</v>
      </c>
      <c r="F359" s="62">
        <v>2</v>
      </c>
      <c r="G359" s="52" t="s">
        <v>225</v>
      </c>
      <c r="H359" s="45">
        <v>325</v>
      </c>
      <c r="I359" s="113">
        <v>0</v>
      </c>
      <c r="J359" s="113">
        <v>0</v>
      </c>
      <c r="K359" s="113">
        <v>0</v>
      </c>
      <c r="L359" s="113">
        <v>0</v>
      </c>
    </row>
    <row r="360" spans="1:13" ht="12.75" hidden="1" customHeight="1">
      <c r="A360" s="59">
        <v>3</v>
      </c>
      <c r="B360" s="59">
        <v>3</v>
      </c>
      <c r="C360" s="60">
        <v>2</v>
      </c>
      <c r="D360" s="61">
        <v>5</v>
      </c>
      <c r="E360" s="61"/>
      <c r="F360" s="62"/>
      <c r="G360" s="52" t="s">
        <v>219</v>
      </c>
      <c r="H360" s="45">
        <v>326</v>
      </c>
      <c r="I360" s="109">
        <f t="shared" ref="I360:L361" si="34">I361</f>
        <v>0</v>
      </c>
      <c r="J360" s="132">
        <f t="shared" si="34"/>
        <v>0</v>
      </c>
      <c r="K360" s="110">
        <f t="shared" si="34"/>
        <v>0</v>
      </c>
      <c r="L360" s="110">
        <f t="shared" si="34"/>
        <v>0</v>
      </c>
    </row>
    <row r="361" spans="1:13" ht="12.75" hidden="1" customHeight="1">
      <c r="A361" s="67">
        <v>3</v>
      </c>
      <c r="B361" s="67">
        <v>3</v>
      </c>
      <c r="C361" s="49">
        <v>2</v>
      </c>
      <c r="D361" s="48">
        <v>5</v>
      </c>
      <c r="E361" s="48">
        <v>1</v>
      </c>
      <c r="F361" s="50"/>
      <c r="G361" s="52" t="s">
        <v>219</v>
      </c>
      <c r="H361" s="45">
        <v>327</v>
      </c>
      <c r="I361" s="118">
        <f t="shared" si="34"/>
        <v>0</v>
      </c>
      <c r="J361" s="119">
        <f t="shared" si="34"/>
        <v>0</v>
      </c>
      <c r="K361" s="120">
        <f t="shared" si="34"/>
        <v>0</v>
      </c>
      <c r="L361" s="120">
        <f t="shared" si="34"/>
        <v>0</v>
      </c>
    </row>
    <row r="362" spans="1:13" ht="12.75" hidden="1" customHeight="1">
      <c r="A362" s="59">
        <v>3</v>
      </c>
      <c r="B362" s="59">
        <v>3</v>
      </c>
      <c r="C362" s="60">
        <v>2</v>
      </c>
      <c r="D362" s="61">
        <v>5</v>
      </c>
      <c r="E362" s="61">
        <v>1</v>
      </c>
      <c r="F362" s="62">
        <v>1</v>
      </c>
      <c r="G362" s="52" t="s">
        <v>219</v>
      </c>
      <c r="H362" s="45">
        <v>328</v>
      </c>
      <c r="I362" s="131">
        <v>0</v>
      </c>
      <c r="J362" s="131">
        <v>0</v>
      </c>
      <c r="K362" s="131">
        <v>0</v>
      </c>
      <c r="L362" s="130">
        <v>0</v>
      </c>
    </row>
    <row r="363" spans="1:13" ht="30.75" hidden="1" customHeight="1">
      <c r="A363" s="59">
        <v>3</v>
      </c>
      <c r="B363" s="59">
        <v>3</v>
      </c>
      <c r="C363" s="60">
        <v>2</v>
      </c>
      <c r="D363" s="61">
        <v>6</v>
      </c>
      <c r="E363" s="61"/>
      <c r="F363" s="62"/>
      <c r="G363" s="52" t="s">
        <v>190</v>
      </c>
      <c r="H363" s="45">
        <v>329</v>
      </c>
      <c r="I363" s="109">
        <f t="shared" ref="I363:L364" si="35">I364</f>
        <v>0</v>
      </c>
      <c r="J363" s="132">
        <f t="shared" si="35"/>
        <v>0</v>
      </c>
      <c r="K363" s="110">
        <f t="shared" si="35"/>
        <v>0</v>
      </c>
      <c r="L363" s="110">
        <f t="shared" si="35"/>
        <v>0</v>
      </c>
      <c r="M363" s="5"/>
    </row>
    <row r="364" spans="1:13" ht="25.5" hidden="1" customHeight="1">
      <c r="A364" s="59">
        <v>3</v>
      </c>
      <c r="B364" s="59">
        <v>3</v>
      </c>
      <c r="C364" s="60">
        <v>2</v>
      </c>
      <c r="D364" s="61">
        <v>6</v>
      </c>
      <c r="E364" s="61">
        <v>1</v>
      </c>
      <c r="F364" s="62"/>
      <c r="G364" s="52" t="s">
        <v>190</v>
      </c>
      <c r="H364" s="45">
        <v>330</v>
      </c>
      <c r="I364" s="109">
        <f t="shared" si="35"/>
        <v>0</v>
      </c>
      <c r="J364" s="132">
        <f t="shared" si="35"/>
        <v>0</v>
      </c>
      <c r="K364" s="110">
        <f t="shared" si="35"/>
        <v>0</v>
      </c>
      <c r="L364" s="110">
        <f t="shared" si="35"/>
        <v>0</v>
      </c>
      <c r="M364" s="5"/>
    </row>
    <row r="365" spans="1:13" ht="24" hidden="1" customHeight="1">
      <c r="A365" s="73">
        <v>3</v>
      </c>
      <c r="B365" s="73">
        <v>3</v>
      </c>
      <c r="C365" s="74">
        <v>2</v>
      </c>
      <c r="D365" s="75">
        <v>6</v>
      </c>
      <c r="E365" s="75">
        <v>1</v>
      </c>
      <c r="F365" s="87">
        <v>1</v>
      </c>
      <c r="G365" s="72" t="s">
        <v>190</v>
      </c>
      <c r="H365" s="45">
        <v>331</v>
      </c>
      <c r="I365" s="131">
        <v>0</v>
      </c>
      <c r="J365" s="131">
        <v>0</v>
      </c>
      <c r="K365" s="131">
        <v>0</v>
      </c>
      <c r="L365" s="130">
        <v>0</v>
      </c>
      <c r="M365" s="5"/>
    </row>
    <row r="366" spans="1:13" ht="28.5" hidden="1" customHeight="1">
      <c r="A366" s="59">
        <v>3</v>
      </c>
      <c r="B366" s="59">
        <v>3</v>
      </c>
      <c r="C366" s="60">
        <v>2</v>
      </c>
      <c r="D366" s="61">
        <v>7</v>
      </c>
      <c r="E366" s="61"/>
      <c r="F366" s="62"/>
      <c r="G366" s="52" t="s">
        <v>221</v>
      </c>
      <c r="H366" s="45">
        <v>332</v>
      </c>
      <c r="I366" s="109">
        <f>I367</f>
        <v>0</v>
      </c>
      <c r="J366" s="132">
        <f>J367</f>
        <v>0</v>
      </c>
      <c r="K366" s="110">
        <f>K367</f>
        <v>0</v>
      </c>
      <c r="L366" s="110">
        <f>L367</f>
        <v>0</v>
      </c>
      <c r="M366" s="5"/>
    </row>
    <row r="367" spans="1:13" ht="28.5" hidden="1" customHeight="1">
      <c r="A367" s="73">
        <v>3</v>
      </c>
      <c r="B367" s="73">
        <v>3</v>
      </c>
      <c r="C367" s="74">
        <v>2</v>
      </c>
      <c r="D367" s="75">
        <v>7</v>
      </c>
      <c r="E367" s="75">
        <v>1</v>
      </c>
      <c r="F367" s="87"/>
      <c r="G367" s="52" t="s">
        <v>221</v>
      </c>
      <c r="H367" s="45">
        <v>333</v>
      </c>
      <c r="I367" s="109">
        <f>SUM(I368:I369)</f>
        <v>0</v>
      </c>
      <c r="J367" s="109">
        <f>SUM(J368:J369)</f>
        <v>0</v>
      </c>
      <c r="K367" s="109">
        <f>SUM(K368:K369)</f>
        <v>0</v>
      </c>
      <c r="L367" s="109">
        <f>SUM(L368:L369)</f>
        <v>0</v>
      </c>
      <c r="M367" s="5"/>
    </row>
    <row r="368" spans="1:13" ht="27" hidden="1" customHeight="1">
      <c r="A368" s="59">
        <v>3</v>
      </c>
      <c r="B368" s="59">
        <v>3</v>
      </c>
      <c r="C368" s="60">
        <v>2</v>
      </c>
      <c r="D368" s="61">
        <v>7</v>
      </c>
      <c r="E368" s="61">
        <v>1</v>
      </c>
      <c r="F368" s="62">
        <v>1</v>
      </c>
      <c r="G368" s="52" t="s">
        <v>222</v>
      </c>
      <c r="H368" s="45">
        <v>334</v>
      </c>
      <c r="I368" s="131">
        <v>0</v>
      </c>
      <c r="J368" s="131">
        <v>0</v>
      </c>
      <c r="K368" s="131">
        <v>0</v>
      </c>
      <c r="L368" s="130">
        <v>0</v>
      </c>
      <c r="M368" s="5"/>
    </row>
    <row r="369" spans="1:13" ht="30" hidden="1" customHeight="1">
      <c r="A369" s="59">
        <v>3</v>
      </c>
      <c r="B369" s="59">
        <v>3</v>
      </c>
      <c r="C369" s="60">
        <v>2</v>
      </c>
      <c r="D369" s="61">
        <v>7</v>
      </c>
      <c r="E369" s="61">
        <v>1</v>
      </c>
      <c r="F369" s="62">
        <v>2</v>
      </c>
      <c r="G369" s="52" t="s">
        <v>223</v>
      </c>
      <c r="H369" s="45">
        <v>335</v>
      </c>
      <c r="I369" s="113">
        <v>0</v>
      </c>
      <c r="J369" s="113">
        <v>0</v>
      </c>
      <c r="K369" s="113">
        <v>0</v>
      </c>
      <c r="L369" s="113">
        <v>0</v>
      </c>
      <c r="M369" s="5"/>
    </row>
    <row r="370" spans="1:13" ht="39.75" customHeight="1">
      <c r="A370" s="97"/>
      <c r="B370" s="97"/>
      <c r="C370" s="98"/>
      <c r="D370" s="99"/>
      <c r="E370" s="100"/>
      <c r="F370" s="101"/>
      <c r="G370" s="102" t="s">
        <v>226</v>
      </c>
      <c r="H370" s="45">
        <v>336</v>
      </c>
      <c r="I370" s="139">
        <f>SUM(I35+I186)</f>
        <v>17110</v>
      </c>
      <c r="J370" s="139">
        <f>SUM(J35+J186)</f>
        <v>17110</v>
      </c>
      <c r="K370" s="139">
        <f>SUM(K35+K186)</f>
        <v>15541.5</v>
      </c>
      <c r="L370" s="139">
        <f>SUM(L35+L186)</f>
        <v>15541.5</v>
      </c>
      <c r="M370" s="5"/>
    </row>
    <row r="371" spans="1:13" ht="18.75" customHeight="1">
      <c r="F371" s="277"/>
      <c r="G371" s="46"/>
      <c r="H371" s="45"/>
      <c r="I371" s="103"/>
      <c r="J371" s="248"/>
      <c r="K371" s="248"/>
      <c r="L371" s="248"/>
    </row>
    <row r="372" spans="1:13" ht="16.5" customHeight="1">
      <c r="A372" s="371" t="s">
        <v>405</v>
      </c>
      <c r="B372" s="371"/>
      <c r="C372" s="371"/>
      <c r="D372" s="371"/>
      <c r="E372" s="371"/>
      <c r="F372" s="371"/>
      <c r="G372" s="371"/>
      <c r="H372" s="327"/>
      <c r="I372" s="104"/>
      <c r="J372" s="270"/>
      <c r="K372" s="372" t="s">
        <v>404</v>
      </c>
      <c r="L372" s="372"/>
    </row>
    <row r="373" spans="1:13" ht="18.75" customHeight="1">
      <c r="A373" s="105"/>
      <c r="B373" s="105"/>
      <c r="C373" s="105"/>
      <c r="D373" s="379" t="s">
        <v>227</v>
      </c>
      <c r="E373" s="379"/>
      <c r="F373" s="379"/>
      <c r="G373" s="379"/>
      <c r="H373" s="5"/>
      <c r="I373" s="246" t="s">
        <v>228</v>
      </c>
      <c r="K373" s="353" t="s">
        <v>229</v>
      </c>
      <c r="L373" s="353"/>
    </row>
    <row r="374" spans="1:13" ht="12.75" customHeight="1">
      <c r="I374" s="106"/>
      <c r="K374" s="106"/>
      <c r="L374" s="106"/>
    </row>
    <row r="375" spans="1:13" ht="15.75" customHeight="1">
      <c r="A375" s="350" t="s">
        <v>230</v>
      </c>
      <c r="B375" s="350"/>
      <c r="C375" s="350"/>
      <c r="D375" s="350"/>
      <c r="E375" s="350"/>
      <c r="F375" s="350"/>
      <c r="G375" s="350"/>
      <c r="I375" s="106"/>
      <c r="K375" s="340" t="s">
        <v>231</v>
      </c>
      <c r="L375" s="340"/>
    </row>
    <row r="376" spans="1:13" ht="33.75" customHeight="1">
      <c r="D376" s="351" t="s">
        <v>232</v>
      </c>
      <c r="E376" s="352"/>
      <c r="F376" s="352"/>
      <c r="G376" s="352"/>
      <c r="H376" s="107"/>
      <c r="I376" s="108" t="s">
        <v>228</v>
      </c>
      <c r="K376" s="353" t="s">
        <v>229</v>
      </c>
      <c r="L376" s="353"/>
    </row>
    <row r="377" spans="1:13" ht="12.75" customHeight="1">
      <c r="A377" s="276" t="s">
        <v>279</v>
      </c>
      <c r="B377" s="276"/>
      <c r="C377" s="276"/>
      <c r="D377" s="276"/>
      <c r="E377" s="276"/>
      <c r="F377" s="250"/>
    </row>
    <row r="378" spans="1:13" ht="8.25" customHeight="1">
      <c r="H378" s="24" t="s">
        <v>391</v>
      </c>
    </row>
  </sheetData>
  <mergeCells count="32">
    <mergeCell ref="A375:G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K372:L372"/>
    <mergeCell ref="K375:L375"/>
    <mergeCell ref="E22:K22"/>
    <mergeCell ref="A23:L23"/>
    <mergeCell ref="A27:I27"/>
    <mergeCell ref="A28:I28"/>
    <mergeCell ref="G30:H30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3.937007874015748E-2" right="3.937007874015748E-2" top="0.35433070866141736" bottom="0.35433070866141736" header="0" footer="0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BCDAF-A2EA-466A-A432-4DC1F78D5B64}">
  <sheetPr>
    <pageSetUpPr fitToPage="1"/>
  </sheetPr>
  <dimension ref="A2:L30"/>
  <sheetViews>
    <sheetView tabSelected="1" topLeftCell="A9" workbookViewId="0">
      <selection activeCell="L22" sqref="L22"/>
    </sheetView>
  </sheetViews>
  <sheetFormatPr defaultRowHeight="15"/>
  <cols>
    <col min="1" max="1" width="6.42578125" style="247" customWidth="1"/>
    <col min="2" max="2" width="13.7109375" style="247" customWidth="1"/>
    <col min="3" max="3" width="11.5703125" style="247" customWidth="1"/>
    <col min="4" max="4" width="9.140625" style="247"/>
    <col min="5" max="5" width="7.140625" style="247" customWidth="1"/>
    <col min="6" max="6" width="13.7109375" style="247" customWidth="1"/>
    <col min="7" max="7" width="10" style="247" customWidth="1"/>
    <col min="8" max="8" width="13.5703125" style="247" customWidth="1"/>
    <col min="9" max="9" width="9.140625" style="247"/>
    <col min="10" max="256" width="9.140625" style="5"/>
    <col min="257" max="257" width="6.42578125" style="5" customWidth="1"/>
    <col min="258" max="258" width="13.7109375" style="5" customWidth="1"/>
    <col min="259" max="259" width="11.5703125" style="5" customWidth="1"/>
    <col min="260" max="260" width="9.140625" style="5"/>
    <col min="261" max="261" width="7.140625" style="5" customWidth="1"/>
    <col min="262" max="262" width="13.7109375" style="5" customWidth="1"/>
    <col min="263" max="263" width="10" style="5" customWidth="1"/>
    <col min="264" max="264" width="13.5703125" style="5" customWidth="1"/>
    <col min="265" max="512" width="9.140625" style="5"/>
    <col min="513" max="513" width="6.42578125" style="5" customWidth="1"/>
    <col min="514" max="514" width="13.7109375" style="5" customWidth="1"/>
    <col min="515" max="515" width="11.5703125" style="5" customWidth="1"/>
    <col min="516" max="516" width="9.140625" style="5"/>
    <col min="517" max="517" width="7.140625" style="5" customWidth="1"/>
    <col min="518" max="518" width="13.7109375" style="5" customWidth="1"/>
    <col min="519" max="519" width="10" style="5" customWidth="1"/>
    <col min="520" max="520" width="13.5703125" style="5" customWidth="1"/>
    <col min="521" max="768" width="9.140625" style="5"/>
    <col min="769" max="769" width="6.42578125" style="5" customWidth="1"/>
    <col min="770" max="770" width="13.7109375" style="5" customWidth="1"/>
    <col min="771" max="771" width="11.5703125" style="5" customWidth="1"/>
    <col min="772" max="772" width="9.140625" style="5"/>
    <col min="773" max="773" width="7.140625" style="5" customWidth="1"/>
    <col min="774" max="774" width="13.7109375" style="5" customWidth="1"/>
    <col min="775" max="775" width="10" style="5" customWidth="1"/>
    <col min="776" max="776" width="13.5703125" style="5" customWidth="1"/>
    <col min="777" max="1024" width="9.140625" style="5"/>
    <col min="1025" max="1025" width="6.42578125" style="5" customWidth="1"/>
    <col min="1026" max="1026" width="13.7109375" style="5" customWidth="1"/>
    <col min="1027" max="1027" width="11.5703125" style="5" customWidth="1"/>
    <col min="1028" max="1028" width="9.140625" style="5"/>
    <col min="1029" max="1029" width="7.140625" style="5" customWidth="1"/>
    <col min="1030" max="1030" width="13.7109375" style="5" customWidth="1"/>
    <col min="1031" max="1031" width="10" style="5" customWidth="1"/>
    <col min="1032" max="1032" width="13.5703125" style="5" customWidth="1"/>
    <col min="1033" max="1280" width="9.140625" style="5"/>
    <col min="1281" max="1281" width="6.42578125" style="5" customWidth="1"/>
    <col min="1282" max="1282" width="13.7109375" style="5" customWidth="1"/>
    <col min="1283" max="1283" width="11.5703125" style="5" customWidth="1"/>
    <col min="1284" max="1284" width="9.140625" style="5"/>
    <col min="1285" max="1285" width="7.140625" style="5" customWidth="1"/>
    <col min="1286" max="1286" width="13.7109375" style="5" customWidth="1"/>
    <col min="1287" max="1287" width="10" style="5" customWidth="1"/>
    <col min="1288" max="1288" width="13.5703125" style="5" customWidth="1"/>
    <col min="1289" max="1536" width="9.140625" style="5"/>
    <col min="1537" max="1537" width="6.42578125" style="5" customWidth="1"/>
    <col min="1538" max="1538" width="13.7109375" style="5" customWidth="1"/>
    <col min="1539" max="1539" width="11.5703125" style="5" customWidth="1"/>
    <col min="1540" max="1540" width="9.140625" style="5"/>
    <col min="1541" max="1541" width="7.140625" style="5" customWidth="1"/>
    <col min="1542" max="1542" width="13.7109375" style="5" customWidth="1"/>
    <col min="1543" max="1543" width="10" style="5" customWidth="1"/>
    <col min="1544" max="1544" width="13.5703125" style="5" customWidth="1"/>
    <col min="1545" max="1792" width="9.140625" style="5"/>
    <col min="1793" max="1793" width="6.42578125" style="5" customWidth="1"/>
    <col min="1794" max="1794" width="13.7109375" style="5" customWidth="1"/>
    <col min="1795" max="1795" width="11.5703125" style="5" customWidth="1"/>
    <col min="1796" max="1796" width="9.140625" style="5"/>
    <col min="1797" max="1797" width="7.140625" style="5" customWidth="1"/>
    <col min="1798" max="1798" width="13.7109375" style="5" customWidth="1"/>
    <col min="1799" max="1799" width="10" style="5" customWidth="1"/>
    <col min="1800" max="1800" width="13.5703125" style="5" customWidth="1"/>
    <col min="1801" max="2048" width="9.140625" style="5"/>
    <col min="2049" max="2049" width="6.42578125" style="5" customWidth="1"/>
    <col min="2050" max="2050" width="13.7109375" style="5" customWidth="1"/>
    <col min="2051" max="2051" width="11.5703125" style="5" customWidth="1"/>
    <col min="2052" max="2052" width="9.140625" style="5"/>
    <col min="2053" max="2053" width="7.140625" style="5" customWidth="1"/>
    <col min="2054" max="2054" width="13.7109375" style="5" customWidth="1"/>
    <col min="2055" max="2055" width="10" style="5" customWidth="1"/>
    <col min="2056" max="2056" width="13.5703125" style="5" customWidth="1"/>
    <col min="2057" max="2304" width="9.140625" style="5"/>
    <col min="2305" max="2305" width="6.42578125" style="5" customWidth="1"/>
    <col min="2306" max="2306" width="13.7109375" style="5" customWidth="1"/>
    <col min="2307" max="2307" width="11.5703125" style="5" customWidth="1"/>
    <col min="2308" max="2308" width="9.140625" style="5"/>
    <col min="2309" max="2309" width="7.140625" style="5" customWidth="1"/>
    <col min="2310" max="2310" width="13.7109375" style="5" customWidth="1"/>
    <col min="2311" max="2311" width="10" style="5" customWidth="1"/>
    <col min="2312" max="2312" width="13.5703125" style="5" customWidth="1"/>
    <col min="2313" max="2560" width="9.140625" style="5"/>
    <col min="2561" max="2561" width="6.42578125" style="5" customWidth="1"/>
    <col min="2562" max="2562" width="13.7109375" style="5" customWidth="1"/>
    <col min="2563" max="2563" width="11.5703125" style="5" customWidth="1"/>
    <col min="2564" max="2564" width="9.140625" style="5"/>
    <col min="2565" max="2565" width="7.140625" style="5" customWidth="1"/>
    <col min="2566" max="2566" width="13.7109375" style="5" customWidth="1"/>
    <col min="2567" max="2567" width="10" style="5" customWidth="1"/>
    <col min="2568" max="2568" width="13.5703125" style="5" customWidth="1"/>
    <col min="2569" max="2816" width="9.140625" style="5"/>
    <col min="2817" max="2817" width="6.42578125" style="5" customWidth="1"/>
    <col min="2818" max="2818" width="13.7109375" style="5" customWidth="1"/>
    <col min="2819" max="2819" width="11.5703125" style="5" customWidth="1"/>
    <col min="2820" max="2820" width="9.140625" style="5"/>
    <col min="2821" max="2821" width="7.140625" style="5" customWidth="1"/>
    <col min="2822" max="2822" width="13.7109375" style="5" customWidth="1"/>
    <col min="2823" max="2823" width="10" style="5" customWidth="1"/>
    <col min="2824" max="2824" width="13.5703125" style="5" customWidth="1"/>
    <col min="2825" max="3072" width="9.140625" style="5"/>
    <col min="3073" max="3073" width="6.42578125" style="5" customWidth="1"/>
    <col min="3074" max="3074" width="13.7109375" style="5" customWidth="1"/>
    <col min="3075" max="3075" width="11.5703125" style="5" customWidth="1"/>
    <col min="3076" max="3076" width="9.140625" style="5"/>
    <col min="3077" max="3077" width="7.140625" style="5" customWidth="1"/>
    <col min="3078" max="3078" width="13.7109375" style="5" customWidth="1"/>
    <col min="3079" max="3079" width="10" style="5" customWidth="1"/>
    <col min="3080" max="3080" width="13.5703125" style="5" customWidth="1"/>
    <col min="3081" max="3328" width="9.140625" style="5"/>
    <col min="3329" max="3329" width="6.42578125" style="5" customWidth="1"/>
    <col min="3330" max="3330" width="13.7109375" style="5" customWidth="1"/>
    <col min="3331" max="3331" width="11.5703125" style="5" customWidth="1"/>
    <col min="3332" max="3332" width="9.140625" style="5"/>
    <col min="3333" max="3333" width="7.140625" style="5" customWidth="1"/>
    <col min="3334" max="3334" width="13.7109375" style="5" customWidth="1"/>
    <col min="3335" max="3335" width="10" style="5" customWidth="1"/>
    <col min="3336" max="3336" width="13.5703125" style="5" customWidth="1"/>
    <col min="3337" max="3584" width="9.140625" style="5"/>
    <col min="3585" max="3585" width="6.42578125" style="5" customWidth="1"/>
    <col min="3586" max="3586" width="13.7109375" style="5" customWidth="1"/>
    <col min="3587" max="3587" width="11.5703125" style="5" customWidth="1"/>
    <col min="3588" max="3588" width="9.140625" style="5"/>
    <col min="3589" max="3589" width="7.140625" style="5" customWidth="1"/>
    <col min="3590" max="3590" width="13.7109375" style="5" customWidth="1"/>
    <col min="3591" max="3591" width="10" style="5" customWidth="1"/>
    <col min="3592" max="3592" width="13.5703125" style="5" customWidth="1"/>
    <col min="3593" max="3840" width="9.140625" style="5"/>
    <col min="3841" max="3841" width="6.42578125" style="5" customWidth="1"/>
    <col min="3842" max="3842" width="13.7109375" style="5" customWidth="1"/>
    <col min="3843" max="3843" width="11.5703125" style="5" customWidth="1"/>
    <col min="3844" max="3844" width="9.140625" style="5"/>
    <col min="3845" max="3845" width="7.140625" style="5" customWidth="1"/>
    <col min="3846" max="3846" width="13.7109375" style="5" customWidth="1"/>
    <col min="3847" max="3847" width="10" style="5" customWidth="1"/>
    <col min="3848" max="3848" width="13.5703125" style="5" customWidth="1"/>
    <col min="3849" max="4096" width="9.140625" style="5"/>
    <col min="4097" max="4097" width="6.42578125" style="5" customWidth="1"/>
    <col min="4098" max="4098" width="13.7109375" style="5" customWidth="1"/>
    <col min="4099" max="4099" width="11.5703125" style="5" customWidth="1"/>
    <col min="4100" max="4100" width="9.140625" style="5"/>
    <col min="4101" max="4101" width="7.140625" style="5" customWidth="1"/>
    <col min="4102" max="4102" width="13.7109375" style="5" customWidth="1"/>
    <col min="4103" max="4103" width="10" style="5" customWidth="1"/>
    <col min="4104" max="4104" width="13.5703125" style="5" customWidth="1"/>
    <col min="4105" max="4352" width="9.140625" style="5"/>
    <col min="4353" max="4353" width="6.42578125" style="5" customWidth="1"/>
    <col min="4354" max="4354" width="13.7109375" style="5" customWidth="1"/>
    <col min="4355" max="4355" width="11.5703125" style="5" customWidth="1"/>
    <col min="4356" max="4356" width="9.140625" style="5"/>
    <col min="4357" max="4357" width="7.140625" style="5" customWidth="1"/>
    <col min="4358" max="4358" width="13.7109375" style="5" customWidth="1"/>
    <col min="4359" max="4359" width="10" style="5" customWidth="1"/>
    <col min="4360" max="4360" width="13.5703125" style="5" customWidth="1"/>
    <col min="4361" max="4608" width="9.140625" style="5"/>
    <col min="4609" max="4609" width="6.42578125" style="5" customWidth="1"/>
    <col min="4610" max="4610" width="13.7109375" style="5" customWidth="1"/>
    <col min="4611" max="4611" width="11.5703125" style="5" customWidth="1"/>
    <col min="4612" max="4612" width="9.140625" style="5"/>
    <col min="4613" max="4613" width="7.140625" style="5" customWidth="1"/>
    <col min="4614" max="4614" width="13.7109375" style="5" customWidth="1"/>
    <col min="4615" max="4615" width="10" style="5" customWidth="1"/>
    <col min="4616" max="4616" width="13.5703125" style="5" customWidth="1"/>
    <col min="4617" max="4864" width="9.140625" style="5"/>
    <col min="4865" max="4865" width="6.42578125" style="5" customWidth="1"/>
    <col min="4866" max="4866" width="13.7109375" style="5" customWidth="1"/>
    <col min="4867" max="4867" width="11.5703125" style="5" customWidth="1"/>
    <col min="4868" max="4868" width="9.140625" style="5"/>
    <col min="4869" max="4869" width="7.140625" style="5" customWidth="1"/>
    <col min="4870" max="4870" width="13.7109375" style="5" customWidth="1"/>
    <col min="4871" max="4871" width="10" style="5" customWidth="1"/>
    <col min="4872" max="4872" width="13.5703125" style="5" customWidth="1"/>
    <col min="4873" max="5120" width="9.140625" style="5"/>
    <col min="5121" max="5121" width="6.42578125" style="5" customWidth="1"/>
    <col min="5122" max="5122" width="13.7109375" style="5" customWidth="1"/>
    <col min="5123" max="5123" width="11.5703125" style="5" customWidth="1"/>
    <col min="5124" max="5124" width="9.140625" style="5"/>
    <col min="5125" max="5125" width="7.140625" style="5" customWidth="1"/>
    <col min="5126" max="5126" width="13.7109375" style="5" customWidth="1"/>
    <col min="5127" max="5127" width="10" style="5" customWidth="1"/>
    <col min="5128" max="5128" width="13.5703125" style="5" customWidth="1"/>
    <col min="5129" max="5376" width="9.140625" style="5"/>
    <col min="5377" max="5377" width="6.42578125" style="5" customWidth="1"/>
    <col min="5378" max="5378" width="13.7109375" style="5" customWidth="1"/>
    <col min="5379" max="5379" width="11.5703125" style="5" customWidth="1"/>
    <col min="5380" max="5380" width="9.140625" style="5"/>
    <col min="5381" max="5381" width="7.140625" style="5" customWidth="1"/>
    <col min="5382" max="5382" width="13.7109375" style="5" customWidth="1"/>
    <col min="5383" max="5383" width="10" style="5" customWidth="1"/>
    <col min="5384" max="5384" width="13.5703125" style="5" customWidth="1"/>
    <col min="5385" max="5632" width="9.140625" style="5"/>
    <col min="5633" max="5633" width="6.42578125" style="5" customWidth="1"/>
    <col min="5634" max="5634" width="13.7109375" style="5" customWidth="1"/>
    <col min="5635" max="5635" width="11.5703125" style="5" customWidth="1"/>
    <col min="5636" max="5636" width="9.140625" style="5"/>
    <col min="5637" max="5637" width="7.140625" style="5" customWidth="1"/>
    <col min="5638" max="5638" width="13.7109375" style="5" customWidth="1"/>
    <col min="5639" max="5639" width="10" style="5" customWidth="1"/>
    <col min="5640" max="5640" width="13.5703125" style="5" customWidth="1"/>
    <col min="5641" max="5888" width="9.140625" style="5"/>
    <col min="5889" max="5889" width="6.42578125" style="5" customWidth="1"/>
    <col min="5890" max="5890" width="13.7109375" style="5" customWidth="1"/>
    <col min="5891" max="5891" width="11.5703125" style="5" customWidth="1"/>
    <col min="5892" max="5892" width="9.140625" style="5"/>
    <col min="5893" max="5893" width="7.140625" style="5" customWidth="1"/>
    <col min="5894" max="5894" width="13.7109375" style="5" customWidth="1"/>
    <col min="5895" max="5895" width="10" style="5" customWidth="1"/>
    <col min="5896" max="5896" width="13.5703125" style="5" customWidth="1"/>
    <col min="5897" max="6144" width="9.140625" style="5"/>
    <col min="6145" max="6145" width="6.42578125" style="5" customWidth="1"/>
    <col min="6146" max="6146" width="13.7109375" style="5" customWidth="1"/>
    <col min="6147" max="6147" width="11.5703125" style="5" customWidth="1"/>
    <col min="6148" max="6148" width="9.140625" style="5"/>
    <col min="6149" max="6149" width="7.140625" style="5" customWidth="1"/>
    <col min="6150" max="6150" width="13.7109375" style="5" customWidth="1"/>
    <col min="6151" max="6151" width="10" style="5" customWidth="1"/>
    <col min="6152" max="6152" width="13.5703125" style="5" customWidth="1"/>
    <col min="6153" max="6400" width="9.140625" style="5"/>
    <col min="6401" max="6401" width="6.42578125" style="5" customWidth="1"/>
    <col min="6402" max="6402" width="13.7109375" style="5" customWidth="1"/>
    <col min="6403" max="6403" width="11.5703125" style="5" customWidth="1"/>
    <col min="6404" max="6404" width="9.140625" style="5"/>
    <col min="6405" max="6405" width="7.140625" style="5" customWidth="1"/>
    <col min="6406" max="6406" width="13.7109375" style="5" customWidth="1"/>
    <col min="6407" max="6407" width="10" style="5" customWidth="1"/>
    <col min="6408" max="6408" width="13.5703125" style="5" customWidth="1"/>
    <col min="6409" max="6656" width="9.140625" style="5"/>
    <col min="6657" max="6657" width="6.42578125" style="5" customWidth="1"/>
    <col min="6658" max="6658" width="13.7109375" style="5" customWidth="1"/>
    <col min="6659" max="6659" width="11.5703125" style="5" customWidth="1"/>
    <col min="6660" max="6660" width="9.140625" style="5"/>
    <col min="6661" max="6661" width="7.140625" style="5" customWidth="1"/>
    <col min="6662" max="6662" width="13.7109375" style="5" customWidth="1"/>
    <col min="6663" max="6663" width="10" style="5" customWidth="1"/>
    <col min="6664" max="6664" width="13.5703125" style="5" customWidth="1"/>
    <col min="6665" max="6912" width="9.140625" style="5"/>
    <col min="6913" max="6913" width="6.42578125" style="5" customWidth="1"/>
    <col min="6914" max="6914" width="13.7109375" style="5" customWidth="1"/>
    <col min="6915" max="6915" width="11.5703125" style="5" customWidth="1"/>
    <col min="6916" max="6916" width="9.140625" style="5"/>
    <col min="6917" max="6917" width="7.140625" style="5" customWidth="1"/>
    <col min="6918" max="6918" width="13.7109375" style="5" customWidth="1"/>
    <col min="6919" max="6919" width="10" style="5" customWidth="1"/>
    <col min="6920" max="6920" width="13.5703125" style="5" customWidth="1"/>
    <col min="6921" max="7168" width="9.140625" style="5"/>
    <col min="7169" max="7169" width="6.42578125" style="5" customWidth="1"/>
    <col min="7170" max="7170" width="13.7109375" style="5" customWidth="1"/>
    <col min="7171" max="7171" width="11.5703125" style="5" customWidth="1"/>
    <col min="7172" max="7172" width="9.140625" style="5"/>
    <col min="7173" max="7173" width="7.140625" style="5" customWidth="1"/>
    <col min="7174" max="7174" width="13.7109375" style="5" customWidth="1"/>
    <col min="7175" max="7175" width="10" style="5" customWidth="1"/>
    <col min="7176" max="7176" width="13.5703125" style="5" customWidth="1"/>
    <col min="7177" max="7424" width="9.140625" style="5"/>
    <col min="7425" max="7425" width="6.42578125" style="5" customWidth="1"/>
    <col min="7426" max="7426" width="13.7109375" style="5" customWidth="1"/>
    <col min="7427" max="7427" width="11.5703125" style="5" customWidth="1"/>
    <col min="7428" max="7428" width="9.140625" style="5"/>
    <col min="7429" max="7429" width="7.140625" style="5" customWidth="1"/>
    <col min="7430" max="7430" width="13.7109375" style="5" customWidth="1"/>
    <col min="7431" max="7431" width="10" style="5" customWidth="1"/>
    <col min="7432" max="7432" width="13.5703125" style="5" customWidth="1"/>
    <col min="7433" max="7680" width="9.140625" style="5"/>
    <col min="7681" max="7681" width="6.42578125" style="5" customWidth="1"/>
    <col min="7682" max="7682" width="13.7109375" style="5" customWidth="1"/>
    <col min="7683" max="7683" width="11.5703125" style="5" customWidth="1"/>
    <col min="7684" max="7684" width="9.140625" style="5"/>
    <col min="7685" max="7685" width="7.140625" style="5" customWidth="1"/>
    <col min="7686" max="7686" width="13.7109375" style="5" customWidth="1"/>
    <col min="7687" max="7687" width="10" style="5" customWidth="1"/>
    <col min="7688" max="7688" width="13.5703125" style="5" customWidth="1"/>
    <col min="7689" max="7936" width="9.140625" style="5"/>
    <col min="7937" max="7937" width="6.42578125" style="5" customWidth="1"/>
    <col min="7938" max="7938" width="13.7109375" style="5" customWidth="1"/>
    <col min="7939" max="7939" width="11.5703125" style="5" customWidth="1"/>
    <col min="7940" max="7940" width="9.140625" style="5"/>
    <col min="7941" max="7941" width="7.140625" style="5" customWidth="1"/>
    <col min="7942" max="7942" width="13.7109375" style="5" customWidth="1"/>
    <col min="7943" max="7943" width="10" style="5" customWidth="1"/>
    <col min="7944" max="7944" width="13.5703125" style="5" customWidth="1"/>
    <col min="7945" max="8192" width="9.140625" style="5"/>
    <col min="8193" max="8193" width="6.42578125" style="5" customWidth="1"/>
    <col min="8194" max="8194" width="13.7109375" style="5" customWidth="1"/>
    <col min="8195" max="8195" width="11.5703125" style="5" customWidth="1"/>
    <col min="8196" max="8196" width="9.140625" style="5"/>
    <col min="8197" max="8197" width="7.140625" style="5" customWidth="1"/>
    <col min="8198" max="8198" width="13.7109375" style="5" customWidth="1"/>
    <col min="8199" max="8199" width="10" style="5" customWidth="1"/>
    <col min="8200" max="8200" width="13.5703125" style="5" customWidth="1"/>
    <col min="8201" max="8448" width="9.140625" style="5"/>
    <col min="8449" max="8449" width="6.42578125" style="5" customWidth="1"/>
    <col min="8450" max="8450" width="13.7109375" style="5" customWidth="1"/>
    <col min="8451" max="8451" width="11.5703125" style="5" customWidth="1"/>
    <col min="8452" max="8452" width="9.140625" style="5"/>
    <col min="8453" max="8453" width="7.140625" style="5" customWidth="1"/>
    <col min="8454" max="8454" width="13.7109375" style="5" customWidth="1"/>
    <col min="8455" max="8455" width="10" style="5" customWidth="1"/>
    <col min="8456" max="8456" width="13.5703125" style="5" customWidth="1"/>
    <col min="8457" max="8704" width="9.140625" style="5"/>
    <col min="8705" max="8705" width="6.42578125" style="5" customWidth="1"/>
    <col min="8706" max="8706" width="13.7109375" style="5" customWidth="1"/>
    <col min="8707" max="8707" width="11.5703125" style="5" customWidth="1"/>
    <col min="8708" max="8708" width="9.140625" style="5"/>
    <col min="8709" max="8709" width="7.140625" style="5" customWidth="1"/>
    <col min="8710" max="8710" width="13.7109375" style="5" customWidth="1"/>
    <col min="8711" max="8711" width="10" style="5" customWidth="1"/>
    <col min="8712" max="8712" width="13.5703125" style="5" customWidth="1"/>
    <col min="8713" max="8960" width="9.140625" style="5"/>
    <col min="8961" max="8961" width="6.42578125" style="5" customWidth="1"/>
    <col min="8962" max="8962" width="13.7109375" style="5" customWidth="1"/>
    <col min="8963" max="8963" width="11.5703125" style="5" customWidth="1"/>
    <col min="8964" max="8964" width="9.140625" style="5"/>
    <col min="8965" max="8965" width="7.140625" style="5" customWidth="1"/>
    <col min="8966" max="8966" width="13.7109375" style="5" customWidth="1"/>
    <col min="8967" max="8967" width="10" style="5" customWidth="1"/>
    <col min="8968" max="8968" width="13.5703125" style="5" customWidth="1"/>
    <col min="8969" max="9216" width="9.140625" style="5"/>
    <col min="9217" max="9217" width="6.42578125" style="5" customWidth="1"/>
    <col min="9218" max="9218" width="13.7109375" style="5" customWidth="1"/>
    <col min="9219" max="9219" width="11.5703125" style="5" customWidth="1"/>
    <col min="9220" max="9220" width="9.140625" style="5"/>
    <col min="9221" max="9221" width="7.140625" style="5" customWidth="1"/>
    <col min="9222" max="9222" width="13.7109375" style="5" customWidth="1"/>
    <col min="9223" max="9223" width="10" style="5" customWidth="1"/>
    <col min="9224" max="9224" width="13.5703125" style="5" customWidth="1"/>
    <col min="9225" max="9472" width="9.140625" style="5"/>
    <col min="9473" max="9473" width="6.42578125" style="5" customWidth="1"/>
    <col min="9474" max="9474" width="13.7109375" style="5" customWidth="1"/>
    <col min="9475" max="9475" width="11.5703125" style="5" customWidth="1"/>
    <col min="9476" max="9476" width="9.140625" style="5"/>
    <col min="9477" max="9477" width="7.140625" style="5" customWidth="1"/>
    <col min="9478" max="9478" width="13.7109375" style="5" customWidth="1"/>
    <col min="9479" max="9479" width="10" style="5" customWidth="1"/>
    <col min="9480" max="9480" width="13.5703125" style="5" customWidth="1"/>
    <col min="9481" max="9728" width="9.140625" style="5"/>
    <col min="9729" max="9729" width="6.42578125" style="5" customWidth="1"/>
    <col min="9730" max="9730" width="13.7109375" style="5" customWidth="1"/>
    <col min="9731" max="9731" width="11.5703125" style="5" customWidth="1"/>
    <col min="9732" max="9732" width="9.140625" style="5"/>
    <col min="9733" max="9733" width="7.140625" style="5" customWidth="1"/>
    <col min="9734" max="9734" width="13.7109375" style="5" customWidth="1"/>
    <col min="9735" max="9735" width="10" style="5" customWidth="1"/>
    <col min="9736" max="9736" width="13.5703125" style="5" customWidth="1"/>
    <col min="9737" max="9984" width="9.140625" style="5"/>
    <col min="9985" max="9985" width="6.42578125" style="5" customWidth="1"/>
    <col min="9986" max="9986" width="13.7109375" style="5" customWidth="1"/>
    <col min="9987" max="9987" width="11.5703125" style="5" customWidth="1"/>
    <col min="9988" max="9988" width="9.140625" style="5"/>
    <col min="9989" max="9989" width="7.140625" style="5" customWidth="1"/>
    <col min="9990" max="9990" width="13.7109375" style="5" customWidth="1"/>
    <col min="9991" max="9991" width="10" style="5" customWidth="1"/>
    <col min="9992" max="9992" width="13.5703125" style="5" customWidth="1"/>
    <col min="9993" max="10240" width="9.140625" style="5"/>
    <col min="10241" max="10241" width="6.42578125" style="5" customWidth="1"/>
    <col min="10242" max="10242" width="13.7109375" style="5" customWidth="1"/>
    <col min="10243" max="10243" width="11.5703125" style="5" customWidth="1"/>
    <col min="10244" max="10244" width="9.140625" style="5"/>
    <col min="10245" max="10245" width="7.140625" style="5" customWidth="1"/>
    <col min="10246" max="10246" width="13.7109375" style="5" customWidth="1"/>
    <col min="10247" max="10247" width="10" style="5" customWidth="1"/>
    <col min="10248" max="10248" width="13.5703125" style="5" customWidth="1"/>
    <col min="10249" max="10496" width="9.140625" style="5"/>
    <col min="10497" max="10497" width="6.42578125" style="5" customWidth="1"/>
    <col min="10498" max="10498" width="13.7109375" style="5" customWidth="1"/>
    <col min="10499" max="10499" width="11.5703125" style="5" customWidth="1"/>
    <col min="10500" max="10500" width="9.140625" style="5"/>
    <col min="10501" max="10501" width="7.140625" style="5" customWidth="1"/>
    <col min="10502" max="10502" width="13.7109375" style="5" customWidth="1"/>
    <col min="10503" max="10503" width="10" style="5" customWidth="1"/>
    <col min="10504" max="10504" width="13.5703125" style="5" customWidth="1"/>
    <col min="10505" max="10752" width="9.140625" style="5"/>
    <col min="10753" max="10753" width="6.42578125" style="5" customWidth="1"/>
    <col min="10754" max="10754" width="13.7109375" style="5" customWidth="1"/>
    <col min="10755" max="10755" width="11.5703125" style="5" customWidth="1"/>
    <col min="10756" max="10756" width="9.140625" style="5"/>
    <col min="10757" max="10757" width="7.140625" style="5" customWidth="1"/>
    <col min="10758" max="10758" width="13.7109375" style="5" customWidth="1"/>
    <col min="10759" max="10759" width="10" style="5" customWidth="1"/>
    <col min="10760" max="10760" width="13.5703125" style="5" customWidth="1"/>
    <col min="10761" max="11008" width="9.140625" style="5"/>
    <col min="11009" max="11009" width="6.42578125" style="5" customWidth="1"/>
    <col min="11010" max="11010" width="13.7109375" style="5" customWidth="1"/>
    <col min="11011" max="11011" width="11.5703125" style="5" customWidth="1"/>
    <col min="11012" max="11012" width="9.140625" style="5"/>
    <col min="11013" max="11013" width="7.140625" style="5" customWidth="1"/>
    <col min="11014" max="11014" width="13.7109375" style="5" customWidth="1"/>
    <col min="11015" max="11015" width="10" style="5" customWidth="1"/>
    <col min="11016" max="11016" width="13.5703125" style="5" customWidth="1"/>
    <col min="11017" max="11264" width="9.140625" style="5"/>
    <col min="11265" max="11265" width="6.42578125" style="5" customWidth="1"/>
    <col min="11266" max="11266" width="13.7109375" style="5" customWidth="1"/>
    <col min="11267" max="11267" width="11.5703125" style="5" customWidth="1"/>
    <col min="11268" max="11268" width="9.140625" style="5"/>
    <col min="11269" max="11269" width="7.140625" style="5" customWidth="1"/>
    <col min="11270" max="11270" width="13.7109375" style="5" customWidth="1"/>
    <col min="11271" max="11271" width="10" style="5" customWidth="1"/>
    <col min="11272" max="11272" width="13.5703125" style="5" customWidth="1"/>
    <col min="11273" max="11520" width="9.140625" style="5"/>
    <col min="11521" max="11521" width="6.42578125" style="5" customWidth="1"/>
    <col min="11522" max="11522" width="13.7109375" style="5" customWidth="1"/>
    <col min="11523" max="11523" width="11.5703125" style="5" customWidth="1"/>
    <col min="11524" max="11524" width="9.140625" style="5"/>
    <col min="11525" max="11525" width="7.140625" style="5" customWidth="1"/>
    <col min="11526" max="11526" width="13.7109375" style="5" customWidth="1"/>
    <col min="11527" max="11527" width="10" style="5" customWidth="1"/>
    <col min="11528" max="11528" width="13.5703125" style="5" customWidth="1"/>
    <col min="11529" max="11776" width="9.140625" style="5"/>
    <col min="11777" max="11777" width="6.42578125" style="5" customWidth="1"/>
    <col min="11778" max="11778" width="13.7109375" style="5" customWidth="1"/>
    <col min="11779" max="11779" width="11.5703125" style="5" customWidth="1"/>
    <col min="11780" max="11780" width="9.140625" style="5"/>
    <col min="11781" max="11781" width="7.140625" style="5" customWidth="1"/>
    <col min="11782" max="11782" width="13.7109375" style="5" customWidth="1"/>
    <col min="11783" max="11783" width="10" style="5" customWidth="1"/>
    <col min="11784" max="11784" width="13.5703125" style="5" customWidth="1"/>
    <col min="11785" max="12032" width="9.140625" style="5"/>
    <col min="12033" max="12033" width="6.42578125" style="5" customWidth="1"/>
    <col min="12034" max="12034" width="13.7109375" style="5" customWidth="1"/>
    <col min="12035" max="12035" width="11.5703125" style="5" customWidth="1"/>
    <col min="12036" max="12036" width="9.140625" style="5"/>
    <col min="12037" max="12037" width="7.140625" style="5" customWidth="1"/>
    <col min="12038" max="12038" width="13.7109375" style="5" customWidth="1"/>
    <col min="12039" max="12039" width="10" style="5" customWidth="1"/>
    <col min="12040" max="12040" width="13.5703125" style="5" customWidth="1"/>
    <col min="12041" max="12288" width="9.140625" style="5"/>
    <col min="12289" max="12289" width="6.42578125" style="5" customWidth="1"/>
    <col min="12290" max="12290" width="13.7109375" style="5" customWidth="1"/>
    <col min="12291" max="12291" width="11.5703125" style="5" customWidth="1"/>
    <col min="12292" max="12292" width="9.140625" style="5"/>
    <col min="12293" max="12293" width="7.140625" style="5" customWidth="1"/>
    <col min="12294" max="12294" width="13.7109375" style="5" customWidth="1"/>
    <col min="12295" max="12295" width="10" style="5" customWidth="1"/>
    <col min="12296" max="12296" width="13.5703125" style="5" customWidth="1"/>
    <col min="12297" max="12544" width="9.140625" style="5"/>
    <col min="12545" max="12545" width="6.42578125" style="5" customWidth="1"/>
    <col min="12546" max="12546" width="13.7109375" style="5" customWidth="1"/>
    <col min="12547" max="12547" width="11.5703125" style="5" customWidth="1"/>
    <col min="12548" max="12548" width="9.140625" style="5"/>
    <col min="12549" max="12549" width="7.140625" style="5" customWidth="1"/>
    <col min="12550" max="12550" width="13.7109375" style="5" customWidth="1"/>
    <col min="12551" max="12551" width="10" style="5" customWidth="1"/>
    <col min="12552" max="12552" width="13.5703125" style="5" customWidth="1"/>
    <col min="12553" max="12800" width="9.140625" style="5"/>
    <col min="12801" max="12801" width="6.42578125" style="5" customWidth="1"/>
    <col min="12802" max="12802" width="13.7109375" style="5" customWidth="1"/>
    <col min="12803" max="12803" width="11.5703125" style="5" customWidth="1"/>
    <col min="12804" max="12804" width="9.140625" style="5"/>
    <col min="12805" max="12805" width="7.140625" style="5" customWidth="1"/>
    <col min="12806" max="12806" width="13.7109375" style="5" customWidth="1"/>
    <col min="12807" max="12807" width="10" style="5" customWidth="1"/>
    <col min="12808" max="12808" width="13.5703125" style="5" customWidth="1"/>
    <col min="12809" max="13056" width="9.140625" style="5"/>
    <col min="13057" max="13057" width="6.42578125" style="5" customWidth="1"/>
    <col min="13058" max="13058" width="13.7109375" style="5" customWidth="1"/>
    <col min="13059" max="13059" width="11.5703125" style="5" customWidth="1"/>
    <col min="13060" max="13060" width="9.140625" style="5"/>
    <col min="13061" max="13061" width="7.140625" style="5" customWidth="1"/>
    <col min="13062" max="13062" width="13.7109375" style="5" customWidth="1"/>
    <col min="13063" max="13063" width="10" style="5" customWidth="1"/>
    <col min="13064" max="13064" width="13.5703125" style="5" customWidth="1"/>
    <col min="13065" max="13312" width="9.140625" style="5"/>
    <col min="13313" max="13313" width="6.42578125" style="5" customWidth="1"/>
    <col min="13314" max="13314" width="13.7109375" style="5" customWidth="1"/>
    <col min="13315" max="13315" width="11.5703125" style="5" customWidth="1"/>
    <col min="13316" max="13316" width="9.140625" style="5"/>
    <col min="13317" max="13317" width="7.140625" style="5" customWidth="1"/>
    <col min="13318" max="13318" width="13.7109375" style="5" customWidth="1"/>
    <col min="13319" max="13319" width="10" style="5" customWidth="1"/>
    <col min="13320" max="13320" width="13.5703125" style="5" customWidth="1"/>
    <col min="13321" max="13568" width="9.140625" style="5"/>
    <col min="13569" max="13569" width="6.42578125" style="5" customWidth="1"/>
    <col min="13570" max="13570" width="13.7109375" style="5" customWidth="1"/>
    <col min="13571" max="13571" width="11.5703125" style="5" customWidth="1"/>
    <col min="13572" max="13572" width="9.140625" style="5"/>
    <col min="13573" max="13573" width="7.140625" style="5" customWidth="1"/>
    <col min="13574" max="13574" width="13.7109375" style="5" customWidth="1"/>
    <col min="13575" max="13575" width="10" style="5" customWidth="1"/>
    <col min="13576" max="13576" width="13.5703125" style="5" customWidth="1"/>
    <col min="13577" max="13824" width="9.140625" style="5"/>
    <col min="13825" max="13825" width="6.42578125" style="5" customWidth="1"/>
    <col min="13826" max="13826" width="13.7109375" style="5" customWidth="1"/>
    <col min="13827" max="13827" width="11.5703125" style="5" customWidth="1"/>
    <col min="13828" max="13828" width="9.140625" style="5"/>
    <col min="13829" max="13829" width="7.140625" style="5" customWidth="1"/>
    <col min="13830" max="13830" width="13.7109375" style="5" customWidth="1"/>
    <col min="13831" max="13831" width="10" style="5" customWidth="1"/>
    <col min="13832" max="13832" width="13.5703125" style="5" customWidth="1"/>
    <col min="13833" max="14080" width="9.140625" style="5"/>
    <col min="14081" max="14081" width="6.42578125" style="5" customWidth="1"/>
    <col min="14082" max="14082" width="13.7109375" style="5" customWidth="1"/>
    <col min="14083" max="14083" width="11.5703125" style="5" customWidth="1"/>
    <col min="14084" max="14084" width="9.140625" style="5"/>
    <col min="14085" max="14085" width="7.140625" style="5" customWidth="1"/>
    <col min="14086" max="14086" width="13.7109375" style="5" customWidth="1"/>
    <col min="14087" max="14087" width="10" style="5" customWidth="1"/>
    <col min="14088" max="14088" width="13.5703125" style="5" customWidth="1"/>
    <col min="14089" max="14336" width="9.140625" style="5"/>
    <col min="14337" max="14337" width="6.42578125" style="5" customWidth="1"/>
    <col min="14338" max="14338" width="13.7109375" style="5" customWidth="1"/>
    <col min="14339" max="14339" width="11.5703125" style="5" customWidth="1"/>
    <col min="14340" max="14340" width="9.140625" style="5"/>
    <col min="14341" max="14341" width="7.140625" style="5" customWidth="1"/>
    <col min="14342" max="14342" width="13.7109375" style="5" customWidth="1"/>
    <col min="14343" max="14343" width="10" style="5" customWidth="1"/>
    <col min="14344" max="14344" width="13.5703125" style="5" customWidth="1"/>
    <col min="14345" max="14592" width="9.140625" style="5"/>
    <col min="14593" max="14593" width="6.42578125" style="5" customWidth="1"/>
    <col min="14594" max="14594" width="13.7109375" style="5" customWidth="1"/>
    <col min="14595" max="14595" width="11.5703125" style="5" customWidth="1"/>
    <col min="14596" max="14596" width="9.140625" style="5"/>
    <col min="14597" max="14597" width="7.140625" style="5" customWidth="1"/>
    <col min="14598" max="14598" width="13.7109375" style="5" customWidth="1"/>
    <col min="14599" max="14599" width="10" style="5" customWidth="1"/>
    <col min="14600" max="14600" width="13.5703125" style="5" customWidth="1"/>
    <col min="14601" max="14848" width="9.140625" style="5"/>
    <col min="14849" max="14849" width="6.42578125" style="5" customWidth="1"/>
    <col min="14850" max="14850" width="13.7109375" style="5" customWidth="1"/>
    <col min="14851" max="14851" width="11.5703125" style="5" customWidth="1"/>
    <col min="14852" max="14852" width="9.140625" style="5"/>
    <col min="14853" max="14853" width="7.140625" style="5" customWidth="1"/>
    <col min="14854" max="14854" width="13.7109375" style="5" customWidth="1"/>
    <col min="14855" max="14855" width="10" style="5" customWidth="1"/>
    <col min="14856" max="14856" width="13.5703125" style="5" customWidth="1"/>
    <col min="14857" max="15104" width="9.140625" style="5"/>
    <col min="15105" max="15105" width="6.42578125" style="5" customWidth="1"/>
    <col min="15106" max="15106" width="13.7109375" style="5" customWidth="1"/>
    <col min="15107" max="15107" width="11.5703125" style="5" customWidth="1"/>
    <col min="15108" max="15108" width="9.140625" style="5"/>
    <col min="15109" max="15109" width="7.140625" style="5" customWidth="1"/>
    <col min="15110" max="15110" width="13.7109375" style="5" customWidth="1"/>
    <col min="15111" max="15111" width="10" style="5" customWidth="1"/>
    <col min="15112" max="15112" width="13.5703125" style="5" customWidth="1"/>
    <col min="15113" max="15360" width="9.140625" style="5"/>
    <col min="15361" max="15361" width="6.42578125" style="5" customWidth="1"/>
    <col min="15362" max="15362" width="13.7109375" style="5" customWidth="1"/>
    <col min="15363" max="15363" width="11.5703125" style="5" customWidth="1"/>
    <col min="15364" max="15364" width="9.140625" style="5"/>
    <col min="15365" max="15365" width="7.140625" style="5" customWidth="1"/>
    <col min="15366" max="15366" width="13.7109375" style="5" customWidth="1"/>
    <col min="15367" max="15367" width="10" style="5" customWidth="1"/>
    <col min="15368" max="15368" width="13.5703125" style="5" customWidth="1"/>
    <col min="15369" max="15616" width="9.140625" style="5"/>
    <col min="15617" max="15617" width="6.42578125" style="5" customWidth="1"/>
    <col min="15618" max="15618" width="13.7109375" style="5" customWidth="1"/>
    <col min="15619" max="15619" width="11.5703125" style="5" customWidth="1"/>
    <col min="15620" max="15620" width="9.140625" style="5"/>
    <col min="15621" max="15621" width="7.140625" style="5" customWidth="1"/>
    <col min="15622" max="15622" width="13.7109375" style="5" customWidth="1"/>
    <col min="15623" max="15623" width="10" style="5" customWidth="1"/>
    <col min="15624" max="15624" width="13.5703125" style="5" customWidth="1"/>
    <col min="15625" max="15872" width="9.140625" style="5"/>
    <col min="15873" max="15873" width="6.42578125" style="5" customWidth="1"/>
    <col min="15874" max="15874" width="13.7109375" style="5" customWidth="1"/>
    <col min="15875" max="15875" width="11.5703125" style="5" customWidth="1"/>
    <col min="15876" max="15876" width="9.140625" style="5"/>
    <col min="15877" max="15877" width="7.140625" style="5" customWidth="1"/>
    <col min="15878" max="15878" width="13.7109375" style="5" customWidth="1"/>
    <col min="15879" max="15879" width="10" style="5" customWidth="1"/>
    <col min="15880" max="15880" width="13.5703125" style="5" customWidth="1"/>
    <col min="15881" max="16128" width="9.140625" style="5"/>
    <col min="16129" max="16129" width="6.42578125" style="5" customWidth="1"/>
    <col min="16130" max="16130" width="13.7109375" style="5" customWidth="1"/>
    <col min="16131" max="16131" width="11.5703125" style="5" customWidth="1"/>
    <col min="16132" max="16132" width="9.140625" style="5"/>
    <col min="16133" max="16133" width="7.140625" style="5" customWidth="1"/>
    <col min="16134" max="16134" width="13.7109375" style="5" customWidth="1"/>
    <col min="16135" max="16135" width="10" style="5" customWidth="1"/>
    <col min="16136" max="16136" width="13.5703125" style="5" customWidth="1"/>
    <col min="16137" max="16384" width="9.140625" style="5"/>
  </cols>
  <sheetData>
    <row r="2" spans="1:9">
      <c r="A2" s="383" t="s">
        <v>238</v>
      </c>
      <c r="B2" s="383"/>
      <c r="C2" s="383"/>
      <c r="D2" s="383"/>
      <c r="E2" s="383"/>
      <c r="F2" s="383"/>
      <c r="G2" s="383"/>
      <c r="H2" s="383"/>
    </row>
    <row r="3" spans="1:9">
      <c r="A3" s="384" t="s">
        <v>239</v>
      </c>
      <c r="B3" s="384"/>
      <c r="C3" s="384"/>
      <c r="D3" s="384"/>
      <c r="E3" s="384"/>
      <c r="F3" s="384"/>
      <c r="G3" s="384"/>
      <c r="H3" s="384"/>
    </row>
    <row r="6" spans="1:9">
      <c r="A6" s="385" t="s">
        <v>240</v>
      </c>
      <c r="B6" s="385"/>
      <c r="C6" s="385"/>
      <c r="D6" s="385"/>
      <c r="E6" s="385"/>
      <c r="F6" s="385"/>
      <c r="G6" s="385"/>
      <c r="H6" s="385"/>
    </row>
    <row r="9" spans="1:9" ht="15.75" customHeight="1">
      <c r="A9" s="386" t="s">
        <v>241</v>
      </c>
      <c r="B9" s="386"/>
      <c r="C9" s="386"/>
      <c r="D9" s="386"/>
      <c r="E9" s="386"/>
      <c r="F9" s="386"/>
      <c r="G9" s="386"/>
      <c r="H9" s="386"/>
      <c r="I9" s="5"/>
    </row>
    <row r="10" spans="1:9">
      <c r="A10" s="286"/>
      <c r="B10" s="286"/>
      <c r="C10" s="286"/>
      <c r="D10" s="145"/>
      <c r="E10" s="286"/>
      <c r="F10" s="286"/>
      <c r="G10" s="286"/>
      <c r="H10" s="286"/>
    </row>
    <row r="11" spans="1:9">
      <c r="A11" s="286"/>
      <c r="B11" s="286"/>
      <c r="C11" s="385" t="s">
        <v>242</v>
      </c>
      <c r="D11" s="385"/>
      <c r="E11" s="385"/>
      <c r="F11" s="385"/>
      <c r="G11" s="286"/>
      <c r="H11" s="286"/>
    </row>
    <row r="12" spans="1:9">
      <c r="A12" s="286"/>
      <c r="B12" s="387" t="s">
        <v>243</v>
      </c>
      <c r="C12" s="387"/>
      <c r="D12" s="387"/>
      <c r="E12" s="387"/>
      <c r="F12" s="387"/>
      <c r="G12" s="387"/>
      <c r="H12" s="286"/>
    </row>
    <row r="13" spans="1:9">
      <c r="A13" s="286"/>
      <c r="B13" s="286"/>
      <c r="C13" s="286"/>
      <c r="D13" s="286"/>
      <c r="E13" s="286"/>
      <c r="F13" s="286"/>
      <c r="G13" s="286"/>
      <c r="H13" s="286"/>
    </row>
    <row r="14" spans="1:9" ht="15" customHeight="1">
      <c r="A14" s="388" t="s">
        <v>244</v>
      </c>
      <c r="B14" s="388"/>
      <c r="C14" s="146">
        <v>45565</v>
      </c>
      <c r="D14" s="147"/>
      <c r="E14" s="147"/>
      <c r="F14" s="147"/>
      <c r="G14" s="147"/>
      <c r="H14" s="147"/>
      <c r="I14" s="5"/>
    </row>
    <row r="15" spans="1:9">
      <c r="A15" s="389" t="s">
        <v>245</v>
      </c>
      <c r="B15" s="389"/>
      <c r="C15" s="389"/>
      <c r="D15" s="389"/>
      <c r="E15" s="389"/>
      <c r="F15" s="389"/>
      <c r="G15" s="389"/>
      <c r="H15" s="389"/>
    </row>
    <row r="16" spans="1:9" ht="28.5">
      <c r="A16" s="240" t="s">
        <v>246</v>
      </c>
      <c r="B16" s="240" t="s">
        <v>247</v>
      </c>
      <c r="C16" s="390" t="s">
        <v>248</v>
      </c>
      <c r="D16" s="391"/>
      <c r="E16" s="392"/>
      <c r="F16" s="240" t="s">
        <v>249</v>
      </c>
      <c r="G16" s="241" t="s">
        <v>250</v>
      </c>
      <c r="H16" s="241" t="s">
        <v>251</v>
      </c>
      <c r="I16" s="5"/>
    </row>
    <row r="17" spans="1:12" ht="15" customHeight="1">
      <c r="A17" s="148">
        <v>1</v>
      </c>
      <c r="B17" s="285" t="s">
        <v>23</v>
      </c>
      <c r="C17" s="382" t="s">
        <v>252</v>
      </c>
      <c r="D17" s="382"/>
      <c r="E17" s="382"/>
      <c r="F17" s="149" t="s">
        <v>253</v>
      </c>
      <c r="G17" s="150">
        <v>1</v>
      </c>
      <c r="H17" s="151">
        <v>52800</v>
      </c>
    </row>
    <row r="18" spans="1:12">
      <c r="A18" s="148"/>
      <c r="B18" s="285"/>
      <c r="C18" s="393" t="s">
        <v>254</v>
      </c>
      <c r="D18" s="393"/>
      <c r="E18" s="393"/>
      <c r="F18" s="152" t="s">
        <v>253</v>
      </c>
      <c r="G18" s="153">
        <v>1</v>
      </c>
      <c r="H18" s="154">
        <f>0+H17</f>
        <v>52800</v>
      </c>
    </row>
    <row r="19" spans="1:12" ht="15" customHeight="1">
      <c r="A19" s="148">
        <v>2</v>
      </c>
      <c r="B19" s="285" t="s">
        <v>235</v>
      </c>
      <c r="C19" s="382" t="s">
        <v>392</v>
      </c>
      <c r="D19" s="382"/>
      <c r="E19" s="382"/>
      <c r="F19" s="149" t="s">
        <v>253</v>
      </c>
      <c r="G19" s="150">
        <v>1</v>
      </c>
      <c r="H19" s="151">
        <v>2807.2</v>
      </c>
    </row>
    <row r="20" spans="1:12">
      <c r="A20" s="148">
        <v>3</v>
      </c>
      <c r="B20" s="285" t="s">
        <v>235</v>
      </c>
      <c r="C20" s="382" t="s">
        <v>255</v>
      </c>
      <c r="D20" s="382"/>
      <c r="E20" s="382"/>
      <c r="F20" s="149" t="s">
        <v>253</v>
      </c>
      <c r="G20" s="150">
        <v>1</v>
      </c>
      <c r="H20" s="151">
        <v>13006.76</v>
      </c>
    </row>
    <row r="21" spans="1:12" ht="15" customHeight="1">
      <c r="A21" s="148">
        <v>4</v>
      </c>
      <c r="B21" s="285" t="s">
        <v>235</v>
      </c>
      <c r="C21" s="382" t="s">
        <v>252</v>
      </c>
      <c r="D21" s="382"/>
      <c r="E21" s="382"/>
      <c r="F21" s="149" t="s">
        <v>253</v>
      </c>
      <c r="G21" s="150">
        <v>1</v>
      </c>
      <c r="H21" s="151">
        <v>1058710.54</v>
      </c>
    </row>
    <row r="22" spans="1:12">
      <c r="A22" s="148"/>
      <c r="B22" s="285"/>
      <c r="C22" s="393" t="s">
        <v>254</v>
      </c>
      <c r="D22" s="393"/>
      <c r="E22" s="393"/>
      <c r="F22" s="152" t="s">
        <v>253</v>
      </c>
      <c r="G22" s="153">
        <v>1</v>
      </c>
      <c r="H22" s="154">
        <f>0+H19+H20+H21</f>
        <v>1074524.5</v>
      </c>
    </row>
    <row r="23" spans="1:12">
      <c r="A23" s="286"/>
      <c r="B23" s="286"/>
      <c r="C23" s="396"/>
      <c r="D23" s="396"/>
      <c r="E23" s="396"/>
      <c r="F23" s="286"/>
      <c r="G23" s="286"/>
      <c r="H23" s="286"/>
    </row>
    <row r="24" spans="1:12">
      <c r="A24" s="286"/>
      <c r="B24" s="286"/>
      <c r="C24" s="286"/>
      <c r="D24" s="286"/>
      <c r="E24" s="286"/>
      <c r="F24" s="286"/>
      <c r="G24" s="286"/>
      <c r="H24" s="286"/>
    </row>
    <row r="25" spans="1:12" ht="15" customHeight="1">
      <c r="A25" s="337" t="s">
        <v>405</v>
      </c>
      <c r="B25" s="337"/>
      <c r="C25" s="337"/>
      <c r="D25" s="337"/>
      <c r="E25" s="337"/>
      <c r="F25" s="507" t="s">
        <v>404</v>
      </c>
      <c r="G25" s="507"/>
      <c r="H25" s="507"/>
      <c r="I25" s="509"/>
      <c r="J25" s="270"/>
      <c r="K25" s="270"/>
      <c r="L25" s="270"/>
    </row>
    <row r="26" spans="1:12">
      <c r="E26" s="394" t="s">
        <v>256</v>
      </c>
      <c r="F26" s="394"/>
      <c r="G26" s="394"/>
      <c r="H26" s="394"/>
      <c r="I26" s="272"/>
    </row>
    <row r="28" spans="1:12" ht="28.5" customHeight="1">
      <c r="A28" s="397" t="s">
        <v>230</v>
      </c>
      <c r="B28" s="397"/>
      <c r="C28" s="397"/>
      <c r="D28" s="397"/>
      <c r="E28" s="395" t="s">
        <v>231</v>
      </c>
      <c r="F28" s="395"/>
      <c r="G28" s="395"/>
      <c r="H28" s="395"/>
    </row>
    <row r="29" spans="1:12">
      <c r="E29" s="394" t="s">
        <v>256</v>
      </c>
      <c r="F29" s="394"/>
      <c r="G29" s="394"/>
      <c r="H29" s="394"/>
    </row>
    <row r="30" spans="1:12">
      <c r="A30" s="276" t="s">
        <v>279</v>
      </c>
      <c r="B30" s="276"/>
      <c r="C30" s="276"/>
      <c r="D30" s="276"/>
      <c r="E30" s="276"/>
      <c r="F30" s="250"/>
      <c r="G30" s="24"/>
      <c r="H30" s="24"/>
    </row>
  </sheetData>
  <mergeCells count="21">
    <mergeCell ref="E29:H29"/>
    <mergeCell ref="E28:H28"/>
    <mergeCell ref="C20:E20"/>
    <mergeCell ref="C21:E21"/>
    <mergeCell ref="C22:E22"/>
    <mergeCell ref="C23:E23"/>
    <mergeCell ref="E26:H26"/>
    <mergeCell ref="A28:D28"/>
    <mergeCell ref="F25:H25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3.937007874015748E-2" right="3.937007874015748E-2" top="0.55118110236220474" bottom="0.55118110236220474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9C59-D1D4-4888-9C98-D1EEA669186C}">
  <sheetPr>
    <pageSetUpPr fitToPage="1"/>
  </sheetPr>
  <dimension ref="A2:I30"/>
  <sheetViews>
    <sheetView topLeftCell="A7" workbookViewId="0">
      <selection activeCell="F25" sqref="F25:H25"/>
    </sheetView>
  </sheetViews>
  <sheetFormatPr defaultRowHeight="15"/>
  <cols>
    <col min="1" max="1" width="6.42578125" style="247" customWidth="1"/>
    <col min="2" max="2" width="13.7109375" style="247" customWidth="1"/>
    <col min="3" max="3" width="11.5703125" style="247" customWidth="1"/>
    <col min="4" max="4" width="9.140625" style="247"/>
    <col min="5" max="5" width="7.140625" style="247" customWidth="1"/>
    <col min="6" max="6" width="13.7109375" style="247" customWidth="1"/>
    <col min="7" max="7" width="10" style="247" customWidth="1"/>
    <col min="8" max="8" width="13.5703125" style="247" customWidth="1"/>
    <col min="9" max="9" width="9.140625" style="247"/>
    <col min="10" max="256" width="9.140625" style="5"/>
    <col min="257" max="257" width="6.42578125" style="5" customWidth="1"/>
    <col min="258" max="258" width="13.7109375" style="5" customWidth="1"/>
    <col min="259" max="259" width="11.5703125" style="5" customWidth="1"/>
    <col min="260" max="260" width="9.140625" style="5"/>
    <col min="261" max="261" width="7.140625" style="5" customWidth="1"/>
    <col min="262" max="262" width="13.7109375" style="5" customWidth="1"/>
    <col min="263" max="263" width="10" style="5" customWidth="1"/>
    <col min="264" max="264" width="13.5703125" style="5" customWidth="1"/>
    <col min="265" max="512" width="9.140625" style="5"/>
    <col min="513" max="513" width="6.42578125" style="5" customWidth="1"/>
    <col min="514" max="514" width="13.7109375" style="5" customWidth="1"/>
    <col min="515" max="515" width="11.5703125" style="5" customWidth="1"/>
    <col min="516" max="516" width="9.140625" style="5"/>
    <col min="517" max="517" width="7.140625" style="5" customWidth="1"/>
    <col min="518" max="518" width="13.7109375" style="5" customWidth="1"/>
    <col min="519" max="519" width="10" style="5" customWidth="1"/>
    <col min="520" max="520" width="13.5703125" style="5" customWidth="1"/>
    <col min="521" max="768" width="9.140625" style="5"/>
    <col min="769" max="769" width="6.42578125" style="5" customWidth="1"/>
    <col min="770" max="770" width="13.7109375" style="5" customWidth="1"/>
    <col min="771" max="771" width="11.5703125" style="5" customWidth="1"/>
    <col min="772" max="772" width="9.140625" style="5"/>
    <col min="773" max="773" width="7.140625" style="5" customWidth="1"/>
    <col min="774" max="774" width="13.7109375" style="5" customWidth="1"/>
    <col min="775" max="775" width="10" style="5" customWidth="1"/>
    <col min="776" max="776" width="13.5703125" style="5" customWidth="1"/>
    <col min="777" max="1024" width="9.140625" style="5"/>
    <col min="1025" max="1025" width="6.42578125" style="5" customWidth="1"/>
    <col min="1026" max="1026" width="13.7109375" style="5" customWidth="1"/>
    <col min="1027" max="1027" width="11.5703125" style="5" customWidth="1"/>
    <col min="1028" max="1028" width="9.140625" style="5"/>
    <col min="1029" max="1029" width="7.140625" style="5" customWidth="1"/>
    <col min="1030" max="1030" width="13.7109375" style="5" customWidth="1"/>
    <col min="1031" max="1031" width="10" style="5" customWidth="1"/>
    <col min="1032" max="1032" width="13.5703125" style="5" customWidth="1"/>
    <col min="1033" max="1280" width="9.140625" style="5"/>
    <col min="1281" max="1281" width="6.42578125" style="5" customWidth="1"/>
    <col min="1282" max="1282" width="13.7109375" style="5" customWidth="1"/>
    <col min="1283" max="1283" width="11.5703125" style="5" customWidth="1"/>
    <col min="1284" max="1284" width="9.140625" style="5"/>
    <col min="1285" max="1285" width="7.140625" style="5" customWidth="1"/>
    <col min="1286" max="1286" width="13.7109375" style="5" customWidth="1"/>
    <col min="1287" max="1287" width="10" style="5" customWidth="1"/>
    <col min="1288" max="1288" width="13.5703125" style="5" customWidth="1"/>
    <col min="1289" max="1536" width="9.140625" style="5"/>
    <col min="1537" max="1537" width="6.42578125" style="5" customWidth="1"/>
    <col min="1538" max="1538" width="13.7109375" style="5" customWidth="1"/>
    <col min="1539" max="1539" width="11.5703125" style="5" customWidth="1"/>
    <col min="1540" max="1540" width="9.140625" style="5"/>
    <col min="1541" max="1541" width="7.140625" style="5" customWidth="1"/>
    <col min="1542" max="1542" width="13.7109375" style="5" customWidth="1"/>
    <col min="1543" max="1543" width="10" style="5" customWidth="1"/>
    <col min="1544" max="1544" width="13.5703125" style="5" customWidth="1"/>
    <col min="1545" max="1792" width="9.140625" style="5"/>
    <col min="1793" max="1793" width="6.42578125" style="5" customWidth="1"/>
    <col min="1794" max="1794" width="13.7109375" style="5" customWidth="1"/>
    <col min="1795" max="1795" width="11.5703125" style="5" customWidth="1"/>
    <col min="1796" max="1796" width="9.140625" style="5"/>
    <col min="1797" max="1797" width="7.140625" style="5" customWidth="1"/>
    <col min="1798" max="1798" width="13.7109375" style="5" customWidth="1"/>
    <col min="1799" max="1799" width="10" style="5" customWidth="1"/>
    <col min="1800" max="1800" width="13.5703125" style="5" customWidth="1"/>
    <col min="1801" max="2048" width="9.140625" style="5"/>
    <col min="2049" max="2049" width="6.42578125" style="5" customWidth="1"/>
    <col min="2050" max="2050" width="13.7109375" style="5" customWidth="1"/>
    <col min="2051" max="2051" width="11.5703125" style="5" customWidth="1"/>
    <col min="2052" max="2052" width="9.140625" style="5"/>
    <col min="2053" max="2053" width="7.140625" style="5" customWidth="1"/>
    <col min="2054" max="2054" width="13.7109375" style="5" customWidth="1"/>
    <col min="2055" max="2055" width="10" style="5" customWidth="1"/>
    <col min="2056" max="2056" width="13.5703125" style="5" customWidth="1"/>
    <col min="2057" max="2304" width="9.140625" style="5"/>
    <col min="2305" max="2305" width="6.42578125" style="5" customWidth="1"/>
    <col min="2306" max="2306" width="13.7109375" style="5" customWidth="1"/>
    <col min="2307" max="2307" width="11.5703125" style="5" customWidth="1"/>
    <col min="2308" max="2308" width="9.140625" style="5"/>
    <col min="2309" max="2309" width="7.140625" style="5" customWidth="1"/>
    <col min="2310" max="2310" width="13.7109375" style="5" customWidth="1"/>
    <col min="2311" max="2311" width="10" style="5" customWidth="1"/>
    <col min="2312" max="2312" width="13.5703125" style="5" customWidth="1"/>
    <col min="2313" max="2560" width="9.140625" style="5"/>
    <col min="2561" max="2561" width="6.42578125" style="5" customWidth="1"/>
    <col min="2562" max="2562" width="13.7109375" style="5" customWidth="1"/>
    <col min="2563" max="2563" width="11.5703125" style="5" customWidth="1"/>
    <col min="2564" max="2564" width="9.140625" style="5"/>
    <col min="2565" max="2565" width="7.140625" style="5" customWidth="1"/>
    <col min="2566" max="2566" width="13.7109375" style="5" customWidth="1"/>
    <col min="2567" max="2567" width="10" style="5" customWidth="1"/>
    <col min="2568" max="2568" width="13.5703125" style="5" customWidth="1"/>
    <col min="2569" max="2816" width="9.140625" style="5"/>
    <col min="2817" max="2817" width="6.42578125" style="5" customWidth="1"/>
    <col min="2818" max="2818" width="13.7109375" style="5" customWidth="1"/>
    <col min="2819" max="2819" width="11.5703125" style="5" customWidth="1"/>
    <col min="2820" max="2820" width="9.140625" style="5"/>
    <col min="2821" max="2821" width="7.140625" style="5" customWidth="1"/>
    <col min="2822" max="2822" width="13.7109375" style="5" customWidth="1"/>
    <col min="2823" max="2823" width="10" style="5" customWidth="1"/>
    <col min="2824" max="2824" width="13.5703125" style="5" customWidth="1"/>
    <col min="2825" max="3072" width="9.140625" style="5"/>
    <col min="3073" max="3073" width="6.42578125" style="5" customWidth="1"/>
    <col min="3074" max="3074" width="13.7109375" style="5" customWidth="1"/>
    <col min="3075" max="3075" width="11.5703125" style="5" customWidth="1"/>
    <col min="3076" max="3076" width="9.140625" style="5"/>
    <col min="3077" max="3077" width="7.140625" style="5" customWidth="1"/>
    <col min="3078" max="3078" width="13.7109375" style="5" customWidth="1"/>
    <col min="3079" max="3079" width="10" style="5" customWidth="1"/>
    <col min="3080" max="3080" width="13.5703125" style="5" customWidth="1"/>
    <col min="3081" max="3328" width="9.140625" style="5"/>
    <col min="3329" max="3329" width="6.42578125" style="5" customWidth="1"/>
    <col min="3330" max="3330" width="13.7109375" style="5" customWidth="1"/>
    <col min="3331" max="3331" width="11.5703125" style="5" customWidth="1"/>
    <col min="3332" max="3332" width="9.140625" style="5"/>
    <col min="3333" max="3333" width="7.140625" style="5" customWidth="1"/>
    <col min="3334" max="3334" width="13.7109375" style="5" customWidth="1"/>
    <col min="3335" max="3335" width="10" style="5" customWidth="1"/>
    <col min="3336" max="3336" width="13.5703125" style="5" customWidth="1"/>
    <col min="3337" max="3584" width="9.140625" style="5"/>
    <col min="3585" max="3585" width="6.42578125" style="5" customWidth="1"/>
    <col min="3586" max="3586" width="13.7109375" style="5" customWidth="1"/>
    <col min="3587" max="3587" width="11.5703125" style="5" customWidth="1"/>
    <col min="3588" max="3588" width="9.140625" style="5"/>
    <col min="3589" max="3589" width="7.140625" style="5" customWidth="1"/>
    <col min="3590" max="3590" width="13.7109375" style="5" customWidth="1"/>
    <col min="3591" max="3591" width="10" style="5" customWidth="1"/>
    <col min="3592" max="3592" width="13.5703125" style="5" customWidth="1"/>
    <col min="3593" max="3840" width="9.140625" style="5"/>
    <col min="3841" max="3841" width="6.42578125" style="5" customWidth="1"/>
    <col min="3842" max="3842" width="13.7109375" style="5" customWidth="1"/>
    <col min="3843" max="3843" width="11.5703125" style="5" customWidth="1"/>
    <col min="3844" max="3844" width="9.140625" style="5"/>
    <col min="3845" max="3845" width="7.140625" style="5" customWidth="1"/>
    <col min="3846" max="3846" width="13.7109375" style="5" customWidth="1"/>
    <col min="3847" max="3847" width="10" style="5" customWidth="1"/>
    <col min="3848" max="3848" width="13.5703125" style="5" customWidth="1"/>
    <col min="3849" max="4096" width="9.140625" style="5"/>
    <col min="4097" max="4097" width="6.42578125" style="5" customWidth="1"/>
    <col min="4098" max="4098" width="13.7109375" style="5" customWidth="1"/>
    <col min="4099" max="4099" width="11.5703125" style="5" customWidth="1"/>
    <col min="4100" max="4100" width="9.140625" style="5"/>
    <col min="4101" max="4101" width="7.140625" style="5" customWidth="1"/>
    <col min="4102" max="4102" width="13.7109375" style="5" customWidth="1"/>
    <col min="4103" max="4103" width="10" style="5" customWidth="1"/>
    <col min="4104" max="4104" width="13.5703125" style="5" customWidth="1"/>
    <col min="4105" max="4352" width="9.140625" style="5"/>
    <col min="4353" max="4353" width="6.42578125" style="5" customWidth="1"/>
    <col min="4354" max="4354" width="13.7109375" style="5" customWidth="1"/>
    <col min="4355" max="4355" width="11.5703125" style="5" customWidth="1"/>
    <col min="4356" max="4356" width="9.140625" style="5"/>
    <col min="4357" max="4357" width="7.140625" style="5" customWidth="1"/>
    <col min="4358" max="4358" width="13.7109375" style="5" customWidth="1"/>
    <col min="4359" max="4359" width="10" style="5" customWidth="1"/>
    <col min="4360" max="4360" width="13.5703125" style="5" customWidth="1"/>
    <col min="4361" max="4608" width="9.140625" style="5"/>
    <col min="4609" max="4609" width="6.42578125" style="5" customWidth="1"/>
    <col min="4610" max="4610" width="13.7109375" style="5" customWidth="1"/>
    <col min="4611" max="4611" width="11.5703125" style="5" customWidth="1"/>
    <col min="4612" max="4612" width="9.140625" style="5"/>
    <col min="4613" max="4613" width="7.140625" style="5" customWidth="1"/>
    <col min="4614" max="4614" width="13.7109375" style="5" customWidth="1"/>
    <col min="4615" max="4615" width="10" style="5" customWidth="1"/>
    <col min="4616" max="4616" width="13.5703125" style="5" customWidth="1"/>
    <col min="4617" max="4864" width="9.140625" style="5"/>
    <col min="4865" max="4865" width="6.42578125" style="5" customWidth="1"/>
    <col min="4866" max="4866" width="13.7109375" style="5" customWidth="1"/>
    <col min="4867" max="4867" width="11.5703125" style="5" customWidth="1"/>
    <col min="4868" max="4868" width="9.140625" style="5"/>
    <col min="4869" max="4869" width="7.140625" style="5" customWidth="1"/>
    <col min="4870" max="4870" width="13.7109375" style="5" customWidth="1"/>
    <col min="4871" max="4871" width="10" style="5" customWidth="1"/>
    <col min="4872" max="4872" width="13.5703125" style="5" customWidth="1"/>
    <col min="4873" max="5120" width="9.140625" style="5"/>
    <col min="5121" max="5121" width="6.42578125" style="5" customWidth="1"/>
    <col min="5122" max="5122" width="13.7109375" style="5" customWidth="1"/>
    <col min="5123" max="5123" width="11.5703125" style="5" customWidth="1"/>
    <col min="5124" max="5124" width="9.140625" style="5"/>
    <col min="5125" max="5125" width="7.140625" style="5" customWidth="1"/>
    <col min="5126" max="5126" width="13.7109375" style="5" customWidth="1"/>
    <col min="5127" max="5127" width="10" style="5" customWidth="1"/>
    <col min="5128" max="5128" width="13.5703125" style="5" customWidth="1"/>
    <col min="5129" max="5376" width="9.140625" style="5"/>
    <col min="5377" max="5377" width="6.42578125" style="5" customWidth="1"/>
    <col min="5378" max="5378" width="13.7109375" style="5" customWidth="1"/>
    <col min="5379" max="5379" width="11.5703125" style="5" customWidth="1"/>
    <col min="5380" max="5380" width="9.140625" style="5"/>
    <col min="5381" max="5381" width="7.140625" style="5" customWidth="1"/>
    <col min="5382" max="5382" width="13.7109375" style="5" customWidth="1"/>
    <col min="5383" max="5383" width="10" style="5" customWidth="1"/>
    <col min="5384" max="5384" width="13.5703125" style="5" customWidth="1"/>
    <col min="5385" max="5632" width="9.140625" style="5"/>
    <col min="5633" max="5633" width="6.42578125" style="5" customWidth="1"/>
    <col min="5634" max="5634" width="13.7109375" style="5" customWidth="1"/>
    <col min="5635" max="5635" width="11.5703125" style="5" customWidth="1"/>
    <col min="5636" max="5636" width="9.140625" style="5"/>
    <col min="5637" max="5637" width="7.140625" style="5" customWidth="1"/>
    <col min="5638" max="5638" width="13.7109375" style="5" customWidth="1"/>
    <col min="5639" max="5639" width="10" style="5" customWidth="1"/>
    <col min="5640" max="5640" width="13.5703125" style="5" customWidth="1"/>
    <col min="5641" max="5888" width="9.140625" style="5"/>
    <col min="5889" max="5889" width="6.42578125" style="5" customWidth="1"/>
    <col min="5890" max="5890" width="13.7109375" style="5" customWidth="1"/>
    <col min="5891" max="5891" width="11.5703125" style="5" customWidth="1"/>
    <col min="5892" max="5892" width="9.140625" style="5"/>
    <col min="5893" max="5893" width="7.140625" style="5" customWidth="1"/>
    <col min="5894" max="5894" width="13.7109375" style="5" customWidth="1"/>
    <col min="5895" max="5895" width="10" style="5" customWidth="1"/>
    <col min="5896" max="5896" width="13.5703125" style="5" customWidth="1"/>
    <col min="5897" max="6144" width="9.140625" style="5"/>
    <col min="6145" max="6145" width="6.42578125" style="5" customWidth="1"/>
    <col min="6146" max="6146" width="13.7109375" style="5" customWidth="1"/>
    <col min="6147" max="6147" width="11.5703125" style="5" customWidth="1"/>
    <col min="6148" max="6148" width="9.140625" style="5"/>
    <col min="6149" max="6149" width="7.140625" style="5" customWidth="1"/>
    <col min="6150" max="6150" width="13.7109375" style="5" customWidth="1"/>
    <col min="6151" max="6151" width="10" style="5" customWidth="1"/>
    <col min="6152" max="6152" width="13.5703125" style="5" customWidth="1"/>
    <col min="6153" max="6400" width="9.140625" style="5"/>
    <col min="6401" max="6401" width="6.42578125" style="5" customWidth="1"/>
    <col min="6402" max="6402" width="13.7109375" style="5" customWidth="1"/>
    <col min="6403" max="6403" width="11.5703125" style="5" customWidth="1"/>
    <col min="6404" max="6404" width="9.140625" style="5"/>
    <col min="6405" max="6405" width="7.140625" style="5" customWidth="1"/>
    <col min="6406" max="6406" width="13.7109375" style="5" customWidth="1"/>
    <col min="6407" max="6407" width="10" style="5" customWidth="1"/>
    <col min="6408" max="6408" width="13.5703125" style="5" customWidth="1"/>
    <col min="6409" max="6656" width="9.140625" style="5"/>
    <col min="6657" max="6657" width="6.42578125" style="5" customWidth="1"/>
    <col min="6658" max="6658" width="13.7109375" style="5" customWidth="1"/>
    <col min="6659" max="6659" width="11.5703125" style="5" customWidth="1"/>
    <col min="6660" max="6660" width="9.140625" style="5"/>
    <col min="6661" max="6661" width="7.140625" style="5" customWidth="1"/>
    <col min="6662" max="6662" width="13.7109375" style="5" customWidth="1"/>
    <col min="6663" max="6663" width="10" style="5" customWidth="1"/>
    <col min="6664" max="6664" width="13.5703125" style="5" customWidth="1"/>
    <col min="6665" max="6912" width="9.140625" style="5"/>
    <col min="6913" max="6913" width="6.42578125" style="5" customWidth="1"/>
    <col min="6914" max="6914" width="13.7109375" style="5" customWidth="1"/>
    <col min="6915" max="6915" width="11.5703125" style="5" customWidth="1"/>
    <col min="6916" max="6916" width="9.140625" style="5"/>
    <col min="6917" max="6917" width="7.140625" style="5" customWidth="1"/>
    <col min="6918" max="6918" width="13.7109375" style="5" customWidth="1"/>
    <col min="6919" max="6919" width="10" style="5" customWidth="1"/>
    <col min="6920" max="6920" width="13.5703125" style="5" customWidth="1"/>
    <col min="6921" max="7168" width="9.140625" style="5"/>
    <col min="7169" max="7169" width="6.42578125" style="5" customWidth="1"/>
    <col min="7170" max="7170" width="13.7109375" style="5" customWidth="1"/>
    <col min="7171" max="7171" width="11.5703125" style="5" customWidth="1"/>
    <col min="7172" max="7172" width="9.140625" style="5"/>
    <col min="7173" max="7173" width="7.140625" style="5" customWidth="1"/>
    <col min="7174" max="7174" width="13.7109375" style="5" customWidth="1"/>
    <col min="7175" max="7175" width="10" style="5" customWidth="1"/>
    <col min="7176" max="7176" width="13.5703125" style="5" customWidth="1"/>
    <col min="7177" max="7424" width="9.140625" style="5"/>
    <col min="7425" max="7425" width="6.42578125" style="5" customWidth="1"/>
    <col min="7426" max="7426" width="13.7109375" style="5" customWidth="1"/>
    <col min="7427" max="7427" width="11.5703125" style="5" customWidth="1"/>
    <col min="7428" max="7428" width="9.140625" style="5"/>
    <col min="7429" max="7429" width="7.140625" style="5" customWidth="1"/>
    <col min="7430" max="7430" width="13.7109375" style="5" customWidth="1"/>
    <col min="7431" max="7431" width="10" style="5" customWidth="1"/>
    <col min="7432" max="7432" width="13.5703125" style="5" customWidth="1"/>
    <col min="7433" max="7680" width="9.140625" style="5"/>
    <col min="7681" max="7681" width="6.42578125" style="5" customWidth="1"/>
    <col min="7682" max="7682" width="13.7109375" style="5" customWidth="1"/>
    <col min="7683" max="7683" width="11.5703125" style="5" customWidth="1"/>
    <col min="7684" max="7684" width="9.140625" style="5"/>
    <col min="7685" max="7685" width="7.140625" style="5" customWidth="1"/>
    <col min="7686" max="7686" width="13.7109375" style="5" customWidth="1"/>
    <col min="7687" max="7687" width="10" style="5" customWidth="1"/>
    <col min="7688" max="7688" width="13.5703125" style="5" customWidth="1"/>
    <col min="7689" max="7936" width="9.140625" style="5"/>
    <col min="7937" max="7937" width="6.42578125" style="5" customWidth="1"/>
    <col min="7938" max="7938" width="13.7109375" style="5" customWidth="1"/>
    <col min="7939" max="7939" width="11.5703125" style="5" customWidth="1"/>
    <col min="7940" max="7940" width="9.140625" style="5"/>
    <col min="7941" max="7941" width="7.140625" style="5" customWidth="1"/>
    <col min="7942" max="7942" width="13.7109375" style="5" customWidth="1"/>
    <col min="7943" max="7943" width="10" style="5" customWidth="1"/>
    <col min="7944" max="7944" width="13.5703125" style="5" customWidth="1"/>
    <col min="7945" max="8192" width="9.140625" style="5"/>
    <col min="8193" max="8193" width="6.42578125" style="5" customWidth="1"/>
    <col min="8194" max="8194" width="13.7109375" style="5" customWidth="1"/>
    <col min="8195" max="8195" width="11.5703125" style="5" customWidth="1"/>
    <col min="8196" max="8196" width="9.140625" style="5"/>
    <col min="8197" max="8197" width="7.140625" style="5" customWidth="1"/>
    <col min="8198" max="8198" width="13.7109375" style="5" customWidth="1"/>
    <col min="8199" max="8199" width="10" style="5" customWidth="1"/>
    <col min="8200" max="8200" width="13.5703125" style="5" customWidth="1"/>
    <col min="8201" max="8448" width="9.140625" style="5"/>
    <col min="8449" max="8449" width="6.42578125" style="5" customWidth="1"/>
    <col min="8450" max="8450" width="13.7109375" style="5" customWidth="1"/>
    <col min="8451" max="8451" width="11.5703125" style="5" customWidth="1"/>
    <col min="8452" max="8452" width="9.140625" style="5"/>
    <col min="8453" max="8453" width="7.140625" style="5" customWidth="1"/>
    <col min="8454" max="8454" width="13.7109375" style="5" customWidth="1"/>
    <col min="8455" max="8455" width="10" style="5" customWidth="1"/>
    <col min="8456" max="8456" width="13.5703125" style="5" customWidth="1"/>
    <col min="8457" max="8704" width="9.140625" style="5"/>
    <col min="8705" max="8705" width="6.42578125" style="5" customWidth="1"/>
    <col min="8706" max="8706" width="13.7109375" style="5" customWidth="1"/>
    <col min="8707" max="8707" width="11.5703125" style="5" customWidth="1"/>
    <col min="8708" max="8708" width="9.140625" style="5"/>
    <col min="8709" max="8709" width="7.140625" style="5" customWidth="1"/>
    <col min="8710" max="8710" width="13.7109375" style="5" customWidth="1"/>
    <col min="8711" max="8711" width="10" style="5" customWidth="1"/>
    <col min="8712" max="8712" width="13.5703125" style="5" customWidth="1"/>
    <col min="8713" max="8960" width="9.140625" style="5"/>
    <col min="8961" max="8961" width="6.42578125" style="5" customWidth="1"/>
    <col min="8962" max="8962" width="13.7109375" style="5" customWidth="1"/>
    <col min="8963" max="8963" width="11.5703125" style="5" customWidth="1"/>
    <col min="8964" max="8964" width="9.140625" style="5"/>
    <col min="8965" max="8965" width="7.140625" style="5" customWidth="1"/>
    <col min="8966" max="8966" width="13.7109375" style="5" customWidth="1"/>
    <col min="8967" max="8967" width="10" style="5" customWidth="1"/>
    <col min="8968" max="8968" width="13.5703125" style="5" customWidth="1"/>
    <col min="8969" max="9216" width="9.140625" style="5"/>
    <col min="9217" max="9217" width="6.42578125" style="5" customWidth="1"/>
    <col min="9218" max="9218" width="13.7109375" style="5" customWidth="1"/>
    <col min="9219" max="9219" width="11.5703125" style="5" customWidth="1"/>
    <col min="9220" max="9220" width="9.140625" style="5"/>
    <col min="9221" max="9221" width="7.140625" style="5" customWidth="1"/>
    <col min="9222" max="9222" width="13.7109375" style="5" customWidth="1"/>
    <col min="9223" max="9223" width="10" style="5" customWidth="1"/>
    <col min="9224" max="9224" width="13.5703125" style="5" customWidth="1"/>
    <col min="9225" max="9472" width="9.140625" style="5"/>
    <col min="9473" max="9473" width="6.42578125" style="5" customWidth="1"/>
    <col min="9474" max="9474" width="13.7109375" style="5" customWidth="1"/>
    <col min="9475" max="9475" width="11.5703125" style="5" customWidth="1"/>
    <col min="9476" max="9476" width="9.140625" style="5"/>
    <col min="9477" max="9477" width="7.140625" style="5" customWidth="1"/>
    <col min="9478" max="9478" width="13.7109375" style="5" customWidth="1"/>
    <col min="9479" max="9479" width="10" style="5" customWidth="1"/>
    <col min="9480" max="9480" width="13.5703125" style="5" customWidth="1"/>
    <col min="9481" max="9728" width="9.140625" style="5"/>
    <col min="9729" max="9729" width="6.42578125" style="5" customWidth="1"/>
    <col min="9730" max="9730" width="13.7109375" style="5" customWidth="1"/>
    <col min="9731" max="9731" width="11.5703125" style="5" customWidth="1"/>
    <col min="9732" max="9732" width="9.140625" style="5"/>
    <col min="9733" max="9733" width="7.140625" style="5" customWidth="1"/>
    <col min="9734" max="9734" width="13.7109375" style="5" customWidth="1"/>
    <col min="9735" max="9735" width="10" style="5" customWidth="1"/>
    <col min="9736" max="9736" width="13.5703125" style="5" customWidth="1"/>
    <col min="9737" max="9984" width="9.140625" style="5"/>
    <col min="9985" max="9985" width="6.42578125" style="5" customWidth="1"/>
    <col min="9986" max="9986" width="13.7109375" style="5" customWidth="1"/>
    <col min="9987" max="9987" width="11.5703125" style="5" customWidth="1"/>
    <col min="9988" max="9988" width="9.140625" style="5"/>
    <col min="9989" max="9989" width="7.140625" style="5" customWidth="1"/>
    <col min="9990" max="9990" width="13.7109375" style="5" customWidth="1"/>
    <col min="9991" max="9991" width="10" style="5" customWidth="1"/>
    <col min="9992" max="9992" width="13.5703125" style="5" customWidth="1"/>
    <col min="9993" max="10240" width="9.140625" style="5"/>
    <col min="10241" max="10241" width="6.42578125" style="5" customWidth="1"/>
    <col min="10242" max="10242" width="13.7109375" style="5" customWidth="1"/>
    <col min="10243" max="10243" width="11.5703125" style="5" customWidth="1"/>
    <col min="10244" max="10244" width="9.140625" style="5"/>
    <col min="10245" max="10245" width="7.140625" style="5" customWidth="1"/>
    <col min="10246" max="10246" width="13.7109375" style="5" customWidth="1"/>
    <col min="10247" max="10247" width="10" style="5" customWidth="1"/>
    <col min="10248" max="10248" width="13.5703125" style="5" customWidth="1"/>
    <col min="10249" max="10496" width="9.140625" style="5"/>
    <col min="10497" max="10497" width="6.42578125" style="5" customWidth="1"/>
    <col min="10498" max="10498" width="13.7109375" style="5" customWidth="1"/>
    <col min="10499" max="10499" width="11.5703125" style="5" customWidth="1"/>
    <col min="10500" max="10500" width="9.140625" style="5"/>
    <col min="10501" max="10501" width="7.140625" style="5" customWidth="1"/>
    <col min="10502" max="10502" width="13.7109375" style="5" customWidth="1"/>
    <col min="10503" max="10503" width="10" style="5" customWidth="1"/>
    <col min="10504" max="10504" width="13.5703125" style="5" customWidth="1"/>
    <col min="10505" max="10752" width="9.140625" style="5"/>
    <col min="10753" max="10753" width="6.42578125" style="5" customWidth="1"/>
    <col min="10754" max="10754" width="13.7109375" style="5" customWidth="1"/>
    <col min="10755" max="10755" width="11.5703125" style="5" customWidth="1"/>
    <col min="10756" max="10756" width="9.140625" style="5"/>
    <col min="10757" max="10757" width="7.140625" style="5" customWidth="1"/>
    <col min="10758" max="10758" width="13.7109375" style="5" customWidth="1"/>
    <col min="10759" max="10759" width="10" style="5" customWidth="1"/>
    <col min="10760" max="10760" width="13.5703125" style="5" customWidth="1"/>
    <col min="10761" max="11008" width="9.140625" style="5"/>
    <col min="11009" max="11009" width="6.42578125" style="5" customWidth="1"/>
    <col min="11010" max="11010" width="13.7109375" style="5" customWidth="1"/>
    <col min="11011" max="11011" width="11.5703125" style="5" customWidth="1"/>
    <col min="11012" max="11012" width="9.140625" style="5"/>
    <col min="11013" max="11013" width="7.140625" style="5" customWidth="1"/>
    <col min="11014" max="11014" width="13.7109375" style="5" customWidth="1"/>
    <col min="11015" max="11015" width="10" style="5" customWidth="1"/>
    <col min="11016" max="11016" width="13.5703125" style="5" customWidth="1"/>
    <col min="11017" max="11264" width="9.140625" style="5"/>
    <col min="11265" max="11265" width="6.42578125" style="5" customWidth="1"/>
    <col min="11266" max="11266" width="13.7109375" style="5" customWidth="1"/>
    <col min="11267" max="11267" width="11.5703125" style="5" customWidth="1"/>
    <col min="11268" max="11268" width="9.140625" style="5"/>
    <col min="11269" max="11269" width="7.140625" style="5" customWidth="1"/>
    <col min="11270" max="11270" width="13.7109375" style="5" customWidth="1"/>
    <col min="11271" max="11271" width="10" style="5" customWidth="1"/>
    <col min="11272" max="11272" width="13.5703125" style="5" customWidth="1"/>
    <col min="11273" max="11520" width="9.140625" style="5"/>
    <col min="11521" max="11521" width="6.42578125" style="5" customWidth="1"/>
    <col min="11522" max="11522" width="13.7109375" style="5" customWidth="1"/>
    <col min="11523" max="11523" width="11.5703125" style="5" customWidth="1"/>
    <col min="11524" max="11524" width="9.140625" style="5"/>
    <col min="11525" max="11525" width="7.140625" style="5" customWidth="1"/>
    <col min="11526" max="11526" width="13.7109375" style="5" customWidth="1"/>
    <col min="11527" max="11527" width="10" style="5" customWidth="1"/>
    <col min="11528" max="11528" width="13.5703125" style="5" customWidth="1"/>
    <col min="11529" max="11776" width="9.140625" style="5"/>
    <col min="11777" max="11777" width="6.42578125" style="5" customWidth="1"/>
    <col min="11778" max="11778" width="13.7109375" style="5" customWidth="1"/>
    <col min="11779" max="11779" width="11.5703125" style="5" customWidth="1"/>
    <col min="11780" max="11780" width="9.140625" style="5"/>
    <col min="11781" max="11781" width="7.140625" style="5" customWidth="1"/>
    <col min="11782" max="11782" width="13.7109375" style="5" customWidth="1"/>
    <col min="11783" max="11783" width="10" style="5" customWidth="1"/>
    <col min="11784" max="11784" width="13.5703125" style="5" customWidth="1"/>
    <col min="11785" max="12032" width="9.140625" style="5"/>
    <col min="12033" max="12033" width="6.42578125" style="5" customWidth="1"/>
    <col min="12034" max="12034" width="13.7109375" style="5" customWidth="1"/>
    <col min="12035" max="12035" width="11.5703125" style="5" customWidth="1"/>
    <col min="12036" max="12036" width="9.140625" style="5"/>
    <col min="12037" max="12037" width="7.140625" style="5" customWidth="1"/>
    <col min="12038" max="12038" width="13.7109375" style="5" customWidth="1"/>
    <col min="12039" max="12039" width="10" style="5" customWidth="1"/>
    <col min="12040" max="12040" width="13.5703125" style="5" customWidth="1"/>
    <col min="12041" max="12288" width="9.140625" style="5"/>
    <col min="12289" max="12289" width="6.42578125" style="5" customWidth="1"/>
    <col min="12290" max="12290" width="13.7109375" style="5" customWidth="1"/>
    <col min="12291" max="12291" width="11.5703125" style="5" customWidth="1"/>
    <col min="12292" max="12292" width="9.140625" style="5"/>
    <col min="12293" max="12293" width="7.140625" style="5" customWidth="1"/>
    <col min="12294" max="12294" width="13.7109375" style="5" customWidth="1"/>
    <col min="12295" max="12295" width="10" style="5" customWidth="1"/>
    <col min="12296" max="12296" width="13.5703125" style="5" customWidth="1"/>
    <col min="12297" max="12544" width="9.140625" style="5"/>
    <col min="12545" max="12545" width="6.42578125" style="5" customWidth="1"/>
    <col min="12546" max="12546" width="13.7109375" style="5" customWidth="1"/>
    <col min="12547" max="12547" width="11.5703125" style="5" customWidth="1"/>
    <col min="12548" max="12548" width="9.140625" style="5"/>
    <col min="12549" max="12549" width="7.140625" style="5" customWidth="1"/>
    <col min="12550" max="12550" width="13.7109375" style="5" customWidth="1"/>
    <col min="12551" max="12551" width="10" style="5" customWidth="1"/>
    <col min="12552" max="12552" width="13.5703125" style="5" customWidth="1"/>
    <col min="12553" max="12800" width="9.140625" style="5"/>
    <col min="12801" max="12801" width="6.42578125" style="5" customWidth="1"/>
    <col min="12802" max="12802" width="13.7109375" style="5" customWidth="1"/>
    <col min="12803" max="12803" width="11.5703125" style="5" customWidth="1"/>
    <col min="12804" max="12804" width="9.140625" style="5"/>
    <col min="12805" max="12805" width="7.140625" style="5" customWidth="1"/>
    <col min="12806" max="12806" width="13.7109375" style="5" customWidth="1"/>
    <col min="12807" max="12807" width="10" style="5" customWidth="1"/>
    <col min="12808" max="12808" width="13.5703125" style="5" customWidth="1"/>
    <col min="12809" max="13056" width="9.140625" style="5"/>
    <col min="13057" max="13057" width="6.42578125" style="5" customWidth="1"/>
    <col min="13058" max="13058" width="13.7109375" style="5" customWidth="1"/>
    <col min="13059" max="13059" width="11.5703125" style="5" customWidth="1"/>
    <col min="13060" max="13060" width="9.140625" style="5"/>
    <col min="13061" max="13061" width="7.140625" style="5" customWidth="1"/>
    <col min="13062" max="13062" width="13.7109375" style="5" customWidth="1"/>
    <col min="13063" max="13063" width="10" style="5" customWidth="1"/>
    <col min="13064" max="13064" width="13.5703125" style="5" customWidth="1"/>
    <col min="13065" max="13312" width="9.140625" style="5"/>
    <col min="13313" max="13313" width="6.42578125" style="5" customWidth="1"/>
    <col min="13314" max="13314" width="13.7109375" style="5" customWidth="1"/>
    <col min="13315" max="13315" width="11.5703125" style="5" customWidth="1"/>
    <col min="13316" max="13316" width="9.140625" style="5"/>
    <col min="13317" max="13317" width="7.140625" style="5" customWidth="1"/>
    <col min="13318" max="13318" width="13.7109375" style="5" customWidth="1"/>
    <col min="13319" max="13319" width="10" style="5" customWidth="1"/>
    <col min="13320" max="13320" width="13.5703125" style="5" customWidth="1"/>
    <col min="13321" max="13568" width="9.140625" style="5"/>
    <col min="13569" max="13569" width="6.42578125" style="5" customWidth="1"/>
    <col min="13570" max="13570" width="13.7109375" style="5" customWidth="1"/>
    <col min="13571" max="13571" width="11.5703125" style="5" customWidth="1"/>
    <col min="13572" max="13572" width="9.140625" style="5"/>
    <col min="13573" max="13573" width="7.140625" style="5" customWidth="1"/>
    <col min="13574" max="13574" width="13.7109375" style="5" customWidth="1"/>
    <col min="13575" max="13575" width="10" style="5" customWidth="1"/>
    <col min="13576" max="13576" width="13.5703125" style="5" customWidth="1"/>
    <col min="13577" max="13824" width="9.140625" style="5"/>
    <col min="13825" max="13825" width="6.42578125" style="5" customWidth="1"/>
    <col min="13826" max="13826" width="13.7109375" style="5" customWidth="1"/>
    <col min="13827" max="13827" width="11.5703125" style="5" customWidth="1"/>
    <col min="13828" max="13828" width="9.140625" style="5"/>
    <col min="13829" max="13829" width="7.140625" style="5" customWidth="1"/>
    <col min="13830" max="13830" width="13.7109375" style="5" customWidth="1"/>
    <col min="13831" max="13831" width="10" style="5" customWidth="1"/>
    <col min="13832" max="13832" width="13.5703125" style="5" customWidth="1"/>
    <col min="13833" max="14080" width="9.140625" style="5"/>
    <col min="14081" max="14081" width="6.42578125" style="5" customWidth="1"/>
    <col min="14082" max="14082" width="13.7109375" style="5" customWidth="1"/>
    <col min="14083" max="14083" width="11.5703125" style="5" customWidth="1"/>
    <col min="14084" max="14084" width="9.140625" style="5"/>
    <col min="14085" max="14085" width="7.140625" style="5" customWidth="1"/>
    <col min="14086" max="14086" width="13.7109375" style="5" customWidth="1"/>
    <col min="14087" max="14087" width="10" style="5" customWidth="1"/>
    <col min="14088" max="14088" width="13.5703125" style="5" customWidth="1"/>
    <col min="14089" max="14336" width="9.140625" style="5"/>
    <col min="14337" max="14337" width="6.42578125" style="5" customWidth="1"/>
    <col min="14338" max="14338" width="13.7109375" style="5" customWidth="1"/>
    <col min="14339" max="14339" width="11.5703125" style="5" customWidth="1"/>
    <col min="14340" max="14340" width="9.140625" style="5"/>
    <col min="14341" max="14341" width="7.140625" style="5" customWidth="1"/>
    <col min="14342" max="14342" width="13.7109375" style="5" customWidth="1"/>
    <col min="14343" max="14343" width="10" style="5" customWidth="1"/>
    <col min="14344" max="14344" width="13.5703125" style="5" customWidth="1"/>
    <col min="14345" max="14592" width="9.140625" style="5"/>
    <col min="14593" max="14593" width="6.42578125" style="5" customWidth="1"/>
    <col min="14594" max="14594" width="13.7109375" style="5" customWidth="1"/>
    <col min="14595" max="14595" width="11.5703125" style="5" customWidth="1"/>
    <col min="14596" max="14596" width="9.140625" style="5"/>
    <col min="14597" max="14597" width="7.140625" style="5" customWidth="1"/>
    <col min="14598" max="14598" width="13.7109375" style="5" customWidth="1"/>
    <col min="14599" max="14599" width="10" style="5" customWidth="1"/>
    <col min="14600" max="14600" width="13.5703125" style="5" customWidth="1"/>
    <col min="14601" max="14848" width="9.140625" style="5"/>
    <col min="14849" max="14849" width="6.42578125" style="5" customWidth="1"/>
    <col min="14850" max="14850" width="13.7109375" style="5" customWidth="1"/>
    <col min="14851" max="14851" width="11.5703125" style="5" customWidth="1"/>
    <col min="14852" max="14852" width="9.140625" style="5"/>
    <col min="14853" max="14853" width="7.140625" style="5" customWidth="1"/>
    <col min="14854" max="14854" width="13.7109375" style="5" customWidth="1"/>
    <col min="14855" max="14855" width="10" style="5" customWidth="1"/>
    <col min="14856" max="14856" width="13.5703125" style="5" customWidth="1"/>
    <col min="14857" max="15104" width="9.140625" style="5"/>
    <col min="15105" max="15105" width="6.42578125" style="5" customWidth="1"/>
    <col min="15106" max="15106" width="13.7109375" style="5" customWidth="1"/>
    <col min="15107" max="15107" width="11.5703125" style="5" customWidth="1"/>
    <col min="15108" max="15108" width="9.140625" style="5"/>
    <col min="15109" max="15109" width="7.140625" style="5" customWidth="1"/>
    <col min="15110" max="15110" width="13.7109375" style="5" customWidth="1"/>
    <col min="15111" max="15111" width="10" style="5" customWidth="1"/>
    <col min="15112" max="15112" width="13.5703125" style="5" customWidth="1"/>
    <col min="15113" max="15360" width="9.140625" style="5"/>
    <col min="15361" max="15361" width="6.42578125" style="5" customWidth="1"/>
    <col min="15362" max="15362" width="13.7109375" style="5" customWidth="1"/>
    <col min="15363" max="15363" width="11.5703125" style="5" customWidth="1"/>
    <col min="15364" max="15364" width="9.140625" style="5"/>
    <col min="15365" max="15365" width="7.140625" style="5" customWidth="1"/>
    <col min="15366" max="15366" width="13.7109375" style="5" customWidth="1"/>
    <col min="15367" max="15367" width="10" style="5" customWidth="1"/>
    <col min="15368" max="15368" width="13.5703125" style="5" customWidth="1"/>
    <col min="15369" max="15616" width="9.140625" style="5"/>
    <col min="15617" max="15617" width="6.42578125" style="5" customWidth="1"/>
    <col min="15618" max="15618" width="13.7109375" style="5" customWidth="1"/>
    <col min="15619" max="15619" width="11.5703125" style="5" customWidth="1"/>
    <col min="15620" max="15620" width="9.140625" style="5"/>
    <col min="15621" max="15621" width="7.140625" style="5" customWidth="1"/>
    <col min="15622" max="15622" width="13.7109375" style="5" customWidth="1"/>
    <col min="15623" max="15623" width="10" style="5" customWidth="1"/>
    <col min="15624" max="15624" width="13.5703125" style="5" customWidth="1"/>
    <col min="15625" max="15872" width="9.140625" style="5"/>
    <col min="15873" max="15873" width="6.42578125" style="5" customWidth="1"/>
    <col min="15874" max="15874" width="13.7109375" style="5" customWidth="1"/>
    <col min="15875" max="15875" width="11.5703125" style="5" customWidth="1"/>
    <col min="15876" max="15876" width="9.140625" style="5"/>
    <col min="15877" max="15877" width="7.140625" style="5" customWidth="1"/>
    <col min="15878" max="15878" width="13.7109375" style="5" customWidth="1"/>
    <col min="15879" max="15879" width="10" style="5" customWidth="1"/>
    <col min="15880" max="15880" width="13.5703125" style="5" customWidth="1"/>
    <col min="15881" max="16128" width="9.140625" style="5"/>
    <col min="16129" max="16129" width="6.42578125" style="5" customWidth="1"/>
    <col min="16130" max="16130" width="13.7109375" style="5" customWidth="1"/>
    <col min="16131" max="16131" width="11.5703125" style="5" customWidth="1"/>
    <col min="16132" max="16132" width="9.140625" style="5"/>
    <col min="16133" max="16133" width="7.140625" style="5" customWidth="1"/>
    <col min="16134" max="16134" width="13.7109375" style="5" customWidth="1"/>
    <col min="16135" max="16135" width="10" style="5" customWidth="1"/>
    <col min="16136" max="16136" width="13.5703125" style="5" customWidth="1"/>
    <col min="16137" max="16384" width="9.140625" style="5"/>
  </cols>
  <sheetData>
    <row r="2" spans="1:9">
      <c r="A2" s="383" t="s">
        <v>238</v>
      </c>
      <c r="B2" s="383"/>
      <c r="C2" s="383"/>
      <c r="D2" s="383"/>
      <c r="E2" s="383"/>
      <c r="F2" s="383"/>
      <c r="G2" s="383"/>
      <c r="H2" s="383"/>
    </row>
    <row r="3" spans="1:9">
      <c r="A3" s="384" t="s">
        <v>239</v>
      </c>
      <c r="B3" s="384"/>
      <c r="C3" s="384"/>
      <c r="D3" s="384"/>
      <c r="E3" s="384"/>
      <c r="F3" s="384"/>
      <c r="G3" s="384"/>
      <c r="H3" s="384"/>
    </row>
    <row r="6" spans="1:9">
      <c r="A6" s="385" t="s">
        <v>240</v>
      </c>
      <c r="B6" s="385"/>
      <c r="C6" s="385"/>
      <c r="D6" s="385"/>
      <c r="E6" s="385"/>
      <c r="F6" s="385"/>
      <c r="G6" s="385"/>
      <c r="H6" s="385"/>
    </row>
    <row r="9" spans="1:9" ht="15.75" customHeight="1">
      <c r="A9" s="386" t="s">
        <v>241</v>
      </c>
      <c r="B9" s="386"/>
      <c r="C9" s="386"/>
      <c r="D9" s="386"/>
      <c r="E9" s="386"/>
      <c r="F9" s="386"/>
      <c r="G9" s="386"/>
      <c r="H9" s="386"/>
      <c r="I9" s="5"/>
    </row>
    <row r="10" spans="1:9">
      <c r="A10" s="286"/>
      <c r="B10" s="286"/>
      <c r="C10" s="286"/>
      <c r="D10" s="145"/>
      <c r="E10" s="286"/>
      <c r="F10" s="286"/>
      <c r="G10" s="286"/>
      <c r="H10" s="286"/>
    </row>
    <row r="11" spans="1:9">
      <c r="A11" s="286"/>
      <c r="B11" s="286"/>
      <c r="C11" s="385" t="s">
        <v>242</v>
      </c>
      <c r="D11" s="385"/>
      <c r="E11" s="385"/>
      <c r="F11" s="385"/>
      <c r="G11" s="286"/>
      <c r="H11" s="286"/>
    </row>
    <row r="12" spans="1:9">
      <c r="A12" s="286"/>
      <c r="B12" s="387" t="s">
        <v>243</v>
      </c>
      <c r="C12" s="387"/>
      <c r="D12" s="387"/>
      <c r="E12" s="387"/>
      <c r="F12" s="387"/>
      <c r="G12" s="387"/>
      <c r="H12" s="286"/>
    </row>
    <row r="13" spans="1:9">
      <c r="A13" s="286"/>
      <c r="B13" s="286"/>
      <c r="C13" s="286"/>
      <c r="D13" s="286"/>
      <c r="E13" s="286"/>
      <c r="F13" s="286"/>
      <c r="G13" s="286"/>
      <c r="H13" s="286"/>
    </row>
    <row r="14" spans="1:9" ht="15" customHeight="1">
      <c r="A14" s="388" t="s">
        <v>244</v>
      </c>
      <c r="B14" s="388"/>
      <c r="C14" s="146">
        <v>45565</v>
      </c>
      <c r="D14" s="147"/>
      <c r="E14" s="147"/>
      <c r="F14" s="147"/>
      <c r="G14" s="147"/>
      <c r="H14" s="147"/>
      <c r="I14" s="5"/>
    </row>
    <row r="15" spans="1:9">
      <c r="A15" s="389" t="s">
        <v>245</v>
      </c>
      <c r="B15" s="389"/>
      <c r="C15" s="389"/>
      <c r="D15" s="389"/>
      <c r="E15" s="389"/>
      <c r="F15" s="389"/>
      <c r="G15" s="389"/>
      <c r="H15" s="389"/>
    </row>
    <row r="16" spans="1:9" ht="28.5">
      <c r="A16" s="240" t="s">
        <v>246</v>
      </c>
      <c r="B16" s="240" t="s">
        <v>247</v>
      </c>
      <c r="C16" s="390" t="s">
        <v>248</v>
      </c>
      <c r="D16" s="391"/>
      <c r="E16" s="392"/>
      <c r="F16" s="240" t="s">
        <v>249</v>
      </c>
      <c r="G16" s="241" t="s">
        <v>250</v>
      </c>
      <c r="H16" s="241" t="s">
        <v>251</v>
      </c>
      <c r="I16" s="5"/>
    </row>
    <row r="17" spans="1:8" ht="15" customHeight="1">
      <c r="A17" s="148">
        <v>1</v>
      </c>
      <c r="B17" s="285" t="s">
        <v>23</v>
      </c>
      <c r="C17" s="382" t="s">
        <v>252</v>
      </c>
      <c r="D17" s="382"/>
      <c r="E17" s="382"/>
      <c r="F17" s="149" t="s">
        <v>7</v>
      </c>
      <c r="G17" s="150" t="s">
        <v>7</v>
      </c>
      <c r="H17" s="151">
        <v>52800</v>
      </c>
    </row>
    <row r="18" spans="1:8">
      <c r="A18" s="148"/>
      <c r="B18" s="285"/>
      <c r="C18" s="393" t="s">
        <v>254</v>
      </c>
      <c r="D18" s="393"/>
      <c r="E18" s="393"/>
      <c r="F18" s="152" t="s">
        <v>7</v>
      </c>
      <c r="G18" s="153" t="s">
        <v>7</v>
      </c>
      <c r="H18" s="154">
        <f>0+H17</f>
        <v>52800</v>
      </c>
    </row>
    <row r="19" spans="1:8" ht="15" customHeight="1">
      <c r="A19" s="148">
        <v>2</v>
      </c>
      <c r="B19" s="285" t="s">
        <v>235</v>
      </c>
      <c r="C19" s="382" t="s">
        <v>392</v>
      </c>
      <c r="D19" s="382"/>
      <c r="E19" s="382"/>
      <c r="F19" s="149" t="s">
        <v>7</v>
      </c>
      <c r="G19" s="150" t="s">
        <v>7</v>
      </c>
      <c r="H19" s="151">
        <v>2807.2</v>
      </c>
    </row>
    <row r="20" spans="1:8">
      <c r="A20" s="148">
        <v>3</v>
      </c>
      <c r="B20" s="285" t="s">
        <v>235</v>
      </c>
      <c r="C20" s="382" t="s">
        <v>255</v>
      </c>
      <c r="D20" s="382"/>
      <c r="E20" s="382"/>
      <c r="F20" s="149" t="s">
        <v>7</v>
      </c>
      <c r="G20" s="150" t="s">
        <v>7</v>
      </c>
      <c r="H20" s="151">
        <v>13006.76</v>
      </c>
    </row>
    <row r="21" spans="1:8" ht="15" customHeight="1">
      <c r="A21" s="148">
        <v>4</v>
      </c>
      <c r="B21" s="285" t="s">
        <v>235</v>
      </c>
      <c r="C21" s="382" t="s">
        <v>252</v>
      </c>
      <c r="D21" s="382"/>
      <c r="E21" s="382"/>
      <c r="F21" s="149" t="s">
        <v>7</v>
      </c>
      <c r="G21" s="150" t="s">
        <v>7</v>
      </c>
      <c r="H21" s="151">
        <v>1058710.54</v>
      </c>
    </row>
    <row r="22" spans="1:8">
      <c r="A22" s="148"/>
      <c r="B22" s="285"/>
      <c r="C22" s="393" t="s">
        <v>254</v>
      </c>
      <c r="D22" s="393"/>
      <c r="E22" s="393"/>
      <c r="F22" s="152" t="s">
        <v>7</v>
      </c>
      <c r="G22" s="153" t="s">
        <v>7</v>
      </c>
      <c r="H22" s="154">
        <f>0+H19+H20+H21</f>
        <v>1074524.5</v>
      </c>
    </row>
    <row r="23" spans="1:8">
      <c r="A23" s="286"/>
      <c r="B23" s="286"/>
      <c r="C23" s="396"/>
      <c r="D23" s="396"/>
      <c r="E23" s="396"/>
      <c r="F23" s="286"/>
      <c r="G23" s="286"/>
      <c r="H23" s="286"/>
    </row>
    <row r="24" spans="1:8">
      <c r="A24" s="286"/>
      <c r="B24" s="286"/>
      <c r="C24" s="286"/>
      <c r="D24" s="286"/>
      <c r="E24" s="286"/>
      <c r="F24" s="286"/>
      <c r="G24" s="286"/>
      <c r="H24" s="286"/>
    </row>
    <row r="25" spans="1:8" ht="24" customHeight="1">
      <c r="A25" s="337" t="s">
        <v>405</v>
      </c>
      <c r="B25" s="337"/>
      <c r="C25" s="337"/>
      <c r="D25" s="337"/>
      <c r="E25" s="337"/>
      <c r="F25" s="507" t="s">
        <v>404</v>
      </c>
      <c r="G25" s="507"/>
      <c r="H25" s="507"/>
    </row>
    <row r="26" spans="1:8">
      <c r="E26" s="394" t="s">
        <v>256</v>
      </c>
      <c r="F26" s="394"/>
      <c r="G26" s="394"/>
      <c r="H26" s="394"/>
    </row>
    <row r="28" spans="1:8" ht="26.25" customHeight="1">
      <c r="A28" s="388" t="s">
        <v>230</v>
      </c>
      <c r="B28" s="388"/>
      <c r="C28" s="388"/>
      <c r="D28" s="388"/>
      <c r="E28" s="395" t="s">
        <v>231</v>
      </c>
      <c r="F28" s="395"/>
      <c r="G28" s="395"/>
      <c r="H28" s="395"/>
    </row>
    <row r="29" spans="1:8">
      <c r="E29" s="394" t="s">
        <v>256</v>
      </c>
      <c r="F29" s="394"/>
      <c r="G29" s="394"/>
      <c r="H29" s="394"/>
    </row>
    <row r="30" spans="1:8">
      <c r="A30" s="276" t="s">
        <v>279</v>
      </c>
      <c r="B30" s="276"/>
      <c r="C30" s="276"/>
      <c r="D30" s="276"/>
      <c r="E30" s="276"/>
      <c r="F30" s="250"/>
      <c r="G30" s="24"/>
      <c r="H30" s="24"/>
    </row>
  </sheetData>
  <mergeCells count="21">
    <mergeCell ref="E29:H29"/>
    <mergeCell ref="E28:H28"/>
    <mergeCell ref="C20:E20"/>
    <mergeCell ref="C21:E21"/>
    <mergeCell ref="C22:E22"/>
    <mergeCell ref="C23:E23"/>
    <mergeCell ref="E26:H26"/>
    <mergeCell ref="A28:D28"/>
    <mergeCell ref="F25:H25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3.937007874015748E-2" right="3.937007874015748E-2" top="0.55118110236220474" bottom="0.55118110236220474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856D-C865-473C-AD25-90B90664FED5}">
  <sheetPr>
    <pageSetUpPr fitToPage="1"/>
  </sheetPr>
  <dimension ref="A2:I30"/>
  <sheetViews>
    <sheetView topLeftCell="A9" workbookViewId="0">
      <selection activeCell="F26" sqref="F26:H26"/>
    </sheetView>
  </sheetViews>
  <sheetFormatPr defaultRowHeight="15"/>
  <cols>
    <col min="1" max="1" width="6.42578125" style="249" customWidth="1"/>
    <col min="2" max="2" width="13.7109375" style="249" customWidth="1"/>
    <col min="3" max="3" width="11.5703125" style="249" customWidth="1"/>
    <col min="4" max="4" width="9.140625" style="249"/>
    <col min="5" max="5" width="7.140625" style="249" customWidth="1"/>
    <col min="6" max="6" width="13.7109375" style="249" customWidth="1"/>
    <col min="7" max="7" width="10" style="249" customWidth="1"/>
    <col min="8" max="8" width="13.5703125" style="249" customWidth="1"/>
    <col min="9" max="9" width="9.140625" style="249"/>
    <col min="10" max="256" width="9.140625" style="5"/>
    <col min="257" max="257" width="6.42578125" style="5" customWidth="1"/>
    <col min="258" max="258" width="13.7109375" style="5" customWidth="1"/>
    <col min="259" max="259" width="11.5703125" style="5" customWidth="1"/>
    <col min="260" max="260" width="9.140625" style="5"/>
    <col min="261" max="261" width="7.140625" style="5" customWidth="1"/>
    <col min="262" max="262" width="13.7109375" style="5" customWidth="1"/>
    <col min="263" max="263" width="10" style="5" customWidth="1"/>
    <col min="264" max="264" width="13.5703125" style="5" customWidth="1"/>
    <col min="265" max="512" width="9.140625" style="5"/>
    <col min="513" max="513" width="6.42578125" style="5" customWidth="1"/>
    <col min="514" max="514" width="13.7109375" style="5" customWidth="1"/>
    <col min="515" max="515" width="11.5703125" style="5" customWidth="1"/>
    <col min="516" max="516" width="9.140625" style="5"/>
    <col min="517" max="517" width="7.140625" style="5" customWidth="1"/>
    <col min="518" max="518" width="13.7109375" style="5" customWidth="1"/>
    <col min="519" max="519" width="10" style="5" customWidth="1"/>
    <col min="520" max="520" width="13.5703125" style="5" customWidth="1"/>
    <col min="521" max="768" width="9.140625" style="5"/>
    <col min="769" max="769" width="6.42578125" style="5" customWidth="1"/>
    <col min="770" max="770" width="13.7109375" style="5" customWidth="1"/>
    <col min="771" max="771" width="11.5703125" style="5" customWidth="1"/>
    <col min="772" max="772" width="9.140625" style="5"/>
    <col min="773" max="773" width="7.140625" style="5" customWidth="1"/>
    <col min="774" max="774" width="13.7109375" style="5" customWidth="1"/>
    <col min="775" max="775" width="10" style="5" customWidth="1"/>
    <col min="776" max="776" width="13.5703125" style="5" customWidth="1"/>
    <col min="777" max="1024" width="9.140625" style="5"/>
    <col min="1025" max="1025" width="6.42578125" style="5" customWidth="1"/>
    <col min="1026" max="1026" width="13.7109375" style="5" customWidth="1"/>
    <col min="1027" max="1027" width="11.5703125" style="5" customWidth="1"/>
    <col min="1028" max="1028" width="9.140625" style="5"/>
    <col min="1029" max="1029" width="7.140625" style="5" customWidth="1"/>
    <col min="1030" max="1030" width="13.7109375" style="5" customWidth="1"/>
    <col min="1031" max="1031" width="10" style="5" customWidth="1"/>
    <col min="1032" max="1032" width="13.5703125" style="5" customWidth="1"/>
    <col min="1033" max="1280" width="9.140625" style="5"/>
    <col min="1281" max="1281" width="6.42578125" style="5" customWidth="1"/>
    <col min="1282" max="1282" width="13.7109375" style="5" customWidth="1"/>
    <col min="1283" max="1283" width="11.5703125" style="5" customWidth="1"/>
    <col min="1284" max="1284" width="9.140625" style="5"/>
    <col min="1285" max="1285" width="7.140625" style="5" customWidth="1"/>
    <col min="1286" max="1286" width="13.7109375" style="5" customWidth="1"/>
    <col min="1287" max="1287" width="10" style="5" customWidth="1"/>
    <col min="1288" max="1288" width="13.5703125" style="5" customWidth="1"/>
    <col min="1289" max="1536" width="9.140625" style="5"/>
    <col min="1537" max="1537" width="6.42578125" style="5" customWidth="1"/>
    <col min="1538" max="1538" width="13.7109375" style="5" customWidth="1"/>
    <col min="1539" max="1539" width="11.5703125" style="5" customWidth="1"/>
    <col min="1540" max="1540" width="9.140625" style="5"/>
    <col min="1541" max="1541" width="7.140625" style="5" customWidth="1"/>
    <col min="1542" max="1542" width="13.7109375" style="5" customWidth="1"/>
    <col min="1543" max="1543" width="10" style="5" customWidth="1"/>
    <col min="1544" max="1544" width="13.5703125" style="5" customWidth="1"/>
    <col min="1545" max="1792" width="9.140625" style="5"/>
    <col min="1793" max="1793" width="6.42578125" style="5" customWidth="1"/>
    <col min="1794" max="1794" width="13.7109375" style="5" customWidth="1"/>
    <col min="1795" max="1795" width="11.5703125" style="5" customWidth="1"/>
    <col min="1796" max="1796" width="9.140625" style="5"/>
    <col min="1797" max="1797" width="7.140625" style="5" customWidth="1"/>
    <col min="1798" max="1798" width="13.7109375" style="5" customWidth="1"/>
    <col min="1799" max="1799" width="10" style="5" customWidth="1"/>
    <col min="1800" max="1800" width="13.5703125" style="5" customWidth="1"/>
    <col min="1801" max="2048" width="9.140625" style="5"/>
    <col min="2049" max="2049" width="6.42578125" style="5" customWidth="1"/>
    <col min="2050" max="2050" width="13.7109375" style="5" customWidth="1"/>
    <col min="2051" max="2051" width="11.5703125" style="5" customWidth="1"/>
    <col min="2052" max="2052" width="9.140625" style="5"/>
    <col min="2053" max="2053" width="7.140625" style="5" customWidth="1"/>
    <col min="2054" max="2054" width="13.7109375" style="5" customWidth="1"/>
    <col min="2055" max="2055" width="10" style="5" customWidth="1"/>
    <col min="2056" max="2056" width="13.5703125" style="5" customWidth="1"/>
    <col min="2057" max="2304" width="9.140625" style="5"/>
    <col min="2305" max="2305" width="6.42578125" style="5" customWidth="1"/>
    <col min="2306" max="2306" width="13.7109375" style="5" customWidth="1"/>
    <col min="2307" max="2307" width="11.5703125" style="5" customWidth="1"/>
    <col min="2308" max="2308" width="9.140625" style="5"/>
    <col min="2309" max="2309" width="7.140625" style="5" customWidth="1"/>
    <col min="2310" max="2310" width="13.7109375" style="5" customWidth="1"/>
    <col min="2311" max="2311" width="10" style="5" customWidth="1"/>
    <col min="2312" max="2312" width="13.5703125" style="5" customWidth="1"/>
    <col min="2313" max="2560" width="9.140625" style="5"/>
    <col min="2561" max="2561" width="6.42578125" style="5" customWidth="1"/>
    <col min="2562" max="2562" width="13.7109375" style="5" customWidth="1"/>
    <col min="2563" max="2563" width="11.5703125" style="5" customWidth="1"/>
    <col min="2564" max="2564" width="9.140625" style="5"/>
    <col min="2565" max="2565" width="7.140625" style="5" customWidth="1"/>
    <col min="2566" max="2566" width="13.7109375" style="5" customWidth="1"/>
    <col min="2567" max="2567" width="10" style="5" customWidth="1"/>
    <col min="2568" max="2568" width="13.5703125" style="5" customWidth="1"/>
    <col min="2569" max="2816" width="9.140625" style="5"/>
    <col min="2817" max="2817" width="6.42578125" style="5" customWidth="1"/>
    <col min="2818" max="2818" width="13.7109375" style="5" customWidth="1"/>
    <col min="2819" max="2819" width="11.5703125" style="5" customWidth="1"/>
    <col min="2820" max="2820" width="9.140625" style="5"/>
    <col min="2821" max="2821" width="7.140625" style="5" customWidth="1"/>
    <col min="2822" max="2822" width="13.7109375" style="5" customWidth="1"/>
    <col min="2823" max="2823" width="10" style="5" customWidth="1"/>
    <col min="2824" max="2824" width="13.5703125" style="5" customWidth="1"/>
    <col min="2825" max="3072" width="9.140625" style="5"/>
    <col min="3073" max="3073" width="6.42578125" style="5" customWidth="1"/>
    <col min="3074" max="3074" width="13.7109375" style="5" customWidth="1"/>
    <col min="3075" max="3075" width="11.5703125" style="5" customWidth="1"/>
    <col min="3076" max="3076" width="9.140625" style="5"/>
    <col min="3077" max="3077" width="7.140625" style="5" customWidth="1"/>
    <col min="3078" max="3078" width="13.7109375" style="5" customWidth="1"/>
    <col min="3079" max="3079" width="10" style="5" customWidth="1"/>
    <col min="3080" max="3080" width="13.5703125" style="5" customWidth="1"/>
    <col min="3081" max="3328" width="9.140625" style="5"/>
    <col min="3329" max="3329" width="6.42578125" style="5" customWidth="1"/>
    <col min="3330" max="3330" width="13.7109375" style="5" customWidth="1"/>
    <col min="3331" max="3331" width="11.5703125" style="5" customWidth="1"/>
    <col min="3332" max="3332" width="9.140625" style="5"/>
    <col min="3333" max="3333" width="7.140625" style="5" customWidth="1"/>
    <col min="3334" max="3334" width="13.7109375" style="5" customWidth="1"/>
    <col min="3335" max="3335" width="10" style="5" customWidth="1"/>
    <col min="3336" max="3336" width="13.5703125" style="5" customWidth="1"/>
    <col min="3337" max="3584" width="9.140625" style="5"/>
    <col min="3585" max="3585" width="6.42578125" style="5" customWidth="1"/>
    <col min="3586" max="3586" width="13.7109375" style="5" customWidth="1"/>
    <col min="3587" max="3587" width="11.5703125" style="5" customWidth="1"/>
    <col min="3588" max="3588" width="9.140625" style="5"/>
    <col min="3589" max="3589" width="7.140625" style="5" customWidth="1"/>
    <col min="3590" max="3590" width="13.7109375" style="5" customWidth="1"/>
    <col min="3591" max="3591" width="10" style="5" customWidth="1"/>
    <col min="3592" max="3592" width="13.5703125" style="5" customWidth="1"/>
    <col min="3593" max="3840" width="9.140625" style="5"/>
    <col min="3841" max="3841" width="6.42578125" style="5" customWidth="1"/>
    <col min="3842" max="3842" width="13.7109375" style="5" customWidth="1"/>
    <col min="3843" max="3843" width="11.5703125" style="5" customWidth="1"/>
    <col min="3844" max="3844" width="9.140625" style="5"/>
    <col min="3845" max="3845" width="7.140625" style="5" customWidth="1"/>
    <col min="3846" max="3846" width="13.7109375" style="5" customWidth="1"/>
    <col min="3847" max="3847" width="10" style="5" customWidth="1"/>
    <col min="3848" max="3848" width="13.5703125" style="5" customWidth="1"/>
    <col min="3849" max="4096" width="9.140625" style="5"/>
    <col min="4097" max="4097" width="6.42578125" style="5" customWidth="1"/>
    <col min="4098" max="4098" width="13.7109375" style="5" customWidth="1"/>
    <col min="4099" max="4099" width="11.5703125" style="5" customWidth="1"/>
    <col min="4100" max="4100" width="9.140625" style="5"/>
    <col min="4101" max="4101" width="7.140625" style="5" customWidth="1"/>
    <col min="4102" max="4102" width="13.7109375" style="5" customWidth="1"/>
    <col min="4103" max="4103" width="10" style="5" customWidth="1"/>
    <col min="4104" max="4104" width="13.5703125" style="5" customWidth="1"/>
    <col min="4105" max="4352" width="9.140625" style="5"/>
    <col min="4353" max="4353" width="6.42578125" style="5" customWidth="1"/>
    <col min="4354" max="4354" width="13.7109375" style="5" customWidth="1"/>
    <col min="4355" max="4355" width="11.5703125" style="5" customWidth="1"/>
    <col min="4356" max="4356" width="9.140625" style="5"/>
    <col min="4357" max="4357" width="7.140625" style="5" customWidth="1"/>
    <col min="4358" max="4358" width="13.7109375" style="5" customWidth="1"/>
    <col min="4359" max="4359" width="10" style="5" customWidth="1"/>
    <col min="4360" max="4360" width="13.5703125" style="5" customWidth="1"/>
    <col min="4361" max="4608" width="9.140625" style="5"/>
    <col min="4609" max="4609" width="6.42578125" style="5" customWidth="1"/>
    <col min="4610" max="4610" width="13.7109375" style="5" customWidth="1"/>
    <col min="4611" max="4611" width="11.5703125" style="5" customWidth="1"/>
    <col min="4612" max="4612" width="9.140625" style="5"/>
    <col min="4613" max="4613" width="7.140625" style="5" customWidth="1"/>
    <col min="4614" max="4614" width="13.7109375" style="5" customWidth="1"/>
    <col min="4615" max="4615" width="10" style="5" customWidth="1"/>
    <col min="4616" max="4616" width="13.5703125" style="5" customWidth="1"/>
    <col min="4617" max="4864" width="9.140625" style="5"/>
    <col min="4865" max="4865" width="6.42578125" style="5" customWidth="1"/>
    <col min="4866" max="4866" width="13.7109375" style="5" customWidth="1"/>
    <col min="4867" max="4867" width="11.5703125" style="5" customWidth="1"/>
    <col min="4868" max="4868" width="9.140625" style="5"/>
    <col min="4869" max="4869" width="7.140625" style="5" customWidth="1"/>
    <col min="4870" max="4870" width="13.7109375" style="5" customWidth="1"/>
    <col min="4871" max="4871" width="10" style="5" customWidth="1"/>
    <col min="4872" max="4872" width="13.5703125" style="5" customWidth="1"/>
    <col min="4873" max="5120" width="9.140625" style="5"/>
    <col min="5121" max="5121" width="6.42578125" style="5" customWidth="1"/>
    <col min="5122" max="5122" width="13.7109375" style="5" customWidth="1"/>
    <col min="5123" max="5123" width="11.5703125" style="5" customWidth="1"/>
    <col min="5124" max="5124" width="9.140625" style="5"/>
    <col min="5125" max="5125" width="7.140625" style="5" customWidth="1"/>
    <col min="5126" max="5126" width="13.7109375" style="5" customWidth="1"/>
    <col min="5127" max="5127" width="10" style="5" customWidth="1"/>
    <col min="5128" max="5128" width="13.5703125" style="5" customWidth="1"/>
    <col min="5129" max="5376" width="9.140625" style="5"/>
    <col min="5377" max="5377" width="6.42578125" style="5" customWidth="1"/>
    <col min="5378" max="5378" width="13.7109375" style="5" customWidth="1"/>
    <col min="5379" max="5379" width="11.5703125" style="5" customWidth="1"/>
    <col min="5380" max="5380" width="9.140625" style="5"/>
    <col min="5381" max="5381" width="7.140625" style="5" customWidth="1"/>
    <col min="5382" max="5382" width="13.7109375" style="5" customWidth="1"/>
    <col min="5383" max="5383" width="10" style="5" customWidth="1"/>
    <col min="5384" max="5384" width="13.5703125" style="5" customWidth="1"/>
    <col min="5385" max="5632" width="9.140625" style="5"/>
    <col min="5633" max="5633" width="6.42578125" style="5" customWidth="1"/>
    <col min="5634" max="5634" width="13.7109375" style="5" customWidth="1"/>
    <col min="5635" max="5635" width="11.5703125" style="5" customWidth="1"/>
    <col min="5636" max="5636" width="9.140625" style="5"/>
    <col min="5637" max="5637" width="7.140625" style="5" customWidth="1"/>
    <col min="5638" max="5638" width="13.7109375" style="5" customWidth="1"/>
    <col min="5639" max="5639" width="10" style="5" customWidth="1"/>
    <col min="5640" max="5640" width="13.5703125" style="5" customWidth="1"/>
    <col min="5641" max="5888" width="9.140625" style="5"/>
    <col min="5889" max="5889" width="6.42578125" style="5" customWidth="1"/>
    <col min="5890" max="5890" width="13.7109375" style="5" customWidth="1"/>
    <col min="5891" max="5891" width="11.5703125" style="5" customWidth="1"/>
    <col min="5892" max="5892" width="9.140625" style="5"/>
    <col min="5893" max="5893" width="7.140625" style="5" customWidth="1"/>
    <col min="5894" max="5894" width="13.7109375" style="5" customWidth="1"/>
    <col min="5895" max="5895" width="10" style="5" customWidth="1"/>
    <col min="5896" max="5896" width="13.5703125" style="5" customWidth="1"/>
    <col min="5897" max="6144" width="9.140625" style="5"/>
    <col min="6145" max="6145" width="6.42578125" style="5" customWidth="1"/>
    <col min="6146" max="6146" width="13.7109375" style="5" customWidth="1"/>
    <col min="6147" max="6147" width="11.5703125" style="5" customWidth="1"/>
    <col min="6148" max="6148" width="9.140625" style="5"/>
    <col min="6149" max="6149" width="7.140625" style="5" customWidth="1"/>
    <col min="6150" max="6150" width="13.7109375" style="5" customWidth="1"/>
    <col min="6151" max="6151" width="10" style="5" customWidth="1"/>
    <col min="6152" max="6152" width="13.5703125" style="5" customWidth="1"/>
    <col min="6153" max="6400" width="9.140625" style="5"/>
    <col min="6401" max="6401" width="6.42578125" style="5" customWidth="1"/>
    <col min="6402" max="6402" width="13.7109375" style="5" customWidth="1"/>
    <col min="6403" max="6403" width="11.5703125" style="5" customWidth="1"/>
    <col min="6404" max="6404" width="9.140625" style="5"/>
    <col min="6405" max="6405" width="7.140625" style="5" customWidth="1"/>
    <col min="6406" max="6406" width="13.7109375" style="5" customWidth="1"/>
    <col min="6407" max="6407" width="10" style="5" customWidth="1"/>
    <col min="6408" max="6408" width="13.5703125" style="5" customWidth="1"/>
    <col min="6409" max="6656" width="9.140625" style="5"/>
    <col min="6657" max="6657" width="6.42578125" style="5" customWidth="1"/>
    <col min="6658" max="6658" width="13.7109375" style="5" customWidth="1"/>
    <col min="6659" max="6659" width="11.5703125" style="5" customWidth="1"/>
    <col min="6660" max="6660" width="9.140625" style="5"/>
    <col min="6661" max="6661" width="7.140625" style="5" customWidth="1"/>
    <col min="6662" max="6662" width="13.7109375" style="5" customWidth="1"/>
    <col min="6663" max="6663" width="10" style="5" customWidth="1"/>
    <col min="6664" max="6664" width="13.5703125" style="5" customWidth="1"/>
    <col min="6665" max="6912" width="9.140625" style="5"/>
    <col min="6913" max="6913" width="6.42578125" style="5" customWidth="1"/>
    <col min="6914" max="6914" width="13.7109375" style="5" customWidth="1"/>
    <col min="6915" max="6915" width="11.5703125" style="5" customWidth="1"/>
    <col min="6916" max="6916" width="9.140625" style="5"/>
    <col min="6917" max="6917" width="7.140625" style="5" customWidth="1"/>
    <col min="6918" max="6918" width="13.7109375" style="5" customWidth="1"/>
    <col min="6919" max="6919" width="10" style="5" customWidth="1"/>
    <col min="6920" max="6920" width="13.5703125" style="5" customWidth="1"/>
    <col min="6921" max="7168" width="9.140625" style="5"/>
    <col min="7169" max="7169" width="6.42578125" style="5" customWidth="1"/>
    <col min="7170" max="7170" width="13.7109375" style="5" customWidth="1"/>
    <col min="7171" max="7171" width="11.5703125" style="5" customWidth="1"/>
    <col min="7172" max="7172" width="9.140625" style="5"/>
    <col min="7173" max="7173" width="7.140625" style="5" customWidth="1"/>
    <col min="7174" max="7174" width="13.7109375" style="5" customWidth="1"/>
    <col min="7175" max="7175" width="10" style="5" customWidth="1"/>
    <col min="7176" max="7176" width="13.5703125" style="5" customWidth="1"/>
    <col min="7177" max="7424" width="9.140625" style="5"/>
    <col min="7425" max="7425" width="6.42578125" style="5" customWidth="1"/>
    <col min="7426" max="7426" width="13.7109375" style="5" customWidth="1"/>
    <col min="7427" max="7427" width="11.5703125" style="5" customWidth="1"/>
    <col min="7428" max="7428" width="9.140625" style="5"/>
    <col min="7429" max="7429" width="7.140625" style="5" customWidth="1"/>
    <col min="7430" max="7430" width="13.7109375" style="5" customWidth="1"/>
    <col min="7431" max="7431" width="10" style="5" customWidth="1"/>
    <col min="7432" max="7432" width="13.5703125" style="5" customWidth="1"/>
    <col min="7433" max="7680" width="9.140625" style="5"/>
    <col min="7681" max="7681" width="6.42578125" style="5" customWidth="1"/>
    <col min="7682" max="7682" width="13.7109375" style="5" customWidth="1"/>
    <col min="7683" max="7683" width="11.5703125" style="5" customWidth="1"/>
    <col min="7684" max="7684" width="9.140625" style="5"/>
    <col min="7685" max="7685" width="7.140625" style="5" customWidth="1"/>
    <col min="7686" max="7686" width="13.7109375" style="5" customWidth="1"/>
    <col min="7687" max="7687" width="10" style="5" customWidth="1"/>
    <col min="7688" max="7688" width="13.5703125" style="5" customWidth="1"/>
    <col min="7689" max="7936" width="9.140625" style="5"/>
    <col min="7937" max="7937" width="6.42578125" style="5" customWidth="1"/>
    <col min="7938" max="7938" width="13.7109375" style="5" customWidth="1"/>
    <col min="7939" max="7939" width="11.5703125" style="5" customWidth="1"/>
    <col min="7940" max="7940" width="9.140625" style="5"/>
    <col min="7941" max="7941" width="7.140625" style="5" customWidth="1"/>
    <col min="7942" max="7942" width="13.7109375" style="5" customWidth="1"/>
    <col min="7943" max="7943" width="10" style="5" customWidth="1"/>
    <col min="7944" max="7944" width="13.5703125" style="5" customWidth="1"/>
    <col min="7945" max="8192" width="9.140625" style="5"/>
    <col min="8193" max="8193" width="6.42578125" style="5" customWidth="1"/>
    <col min="8194" max="8194" width="13.7109375" style="5" customWidth="1"/>
    <col min="8195" max="8195" width="11.5703125" style="5" customWidth="1"/>
    <col min="8196" max="8196" width="9.140625" style="5"/>
    <col min="8197" max="8197" width="7.140625" style="5" customWidth="1"/>
    <col min="8198" max="8198" width="13.7109375" style="5" customWidth="1"/>
    <col min="8199" max="8199" width="10" style="5" customWidth="1"/>
    <col min="8200" max="8200" width="13.5703125" style="5" customWidth="1"/>
    <col min="8201" max="8448" width="9.140625" style="5"/>
    <col min="8449" max="8449" width="6.42578125" style="5" customWidth="1"/>
    <col min="8450" max="8450" width="13.7109375" style="5" customWidth="1"/>
    <col min="8451" max="8451" width="11.5703125" style="5" customWidth="1"/>
    <col min="8452" max="8452" width="9.140625" style="5"/>
    <col min="8453" max="8453" width="7.140625" style="5" customWidth="1"/>
    <col min="8454" max="8454" width="13.7109375" style="5" customWidth="1"/>
    <col min="8455" max="8455" width="10" style="5" customWidth="1"/>
    <col min="8456" max="8456" width="13.5703125" style="5" customWidth="1"/>
    <col min="8457" max="8704" width="9.140625" style="5"/>
    <col min="8705" max="8705" width="6.42578125" style="5" customWidth="1"/>
    <col min="8706" max="8706" width="13.7109375" style="5" customWidth="1"/>
    <col min="8707" max="8707" width="11.5703125" style="5" customWidth="1"/>
    <col min="8708" max="8708" width="9.140625" style="5"/>
    <col min="8709" max="8709" width="7.140625" style="5" customWidth="1"/>
    <col min="8710" max="8710" width="13.7109375" style="5" customWidth="1"/>
    <col min="8711" max="8711" width="10" style="5" customWidth="1"/>
    <col min="8712" max="8712" width="13.5703125" style="5" customWidth="1"/>
    <col min="8713" max="8960" width="9.140625" style="5"/>
    <col min="8961" max="8961" width="6.42578125" style="5" customWidth="1"/>
    <col min="8962" max="8962" width="13.7109375" style="5" customWidth="1"/>
    <col min="8963" max="8963" width="11.5703125" style="5" customWidth="1"/>
    <col min="8964" max="8964" width="9.140625" style="5"/>
    <col min="8965" max="8965" width="7.140625" style="5" customWidth="1"/>
    <col min="8966" max="8966" width="13.7109375" style="5" customWidth="1"/>
    <col min="8967" max="8967" width="10" style="5" customWidth="1"/>
    <col min="8968" max="8968" width="13.5703125" style="5" customWidth="1"/>
    <col min="8969" max="9216" width="9.140625" style="5"/>
    <col min="9217" max="9217" width="6.42578125" style="5" customWidth="1"/>
    <col min="9218" max="9218" width="13.7109375" style="5" customWidth="1"/>
    <col min="9219" max="9219" width="11.5703125" style="5" customWidth="1"/>
    <col min="9220" max="9220" width="9.140625" style="5"/>
    <col min="9221" max="9221" width="7.140625" style="5" customWidth="1"/>
    <col min="9222" max="9222" width="13.7109375" style="5" customWidth="1"/>
    <col min="9223" max="9223" width="10" style="5" customWidth="1"/>
    <col min="9224" max="9224" width="13.5703125" style="5" customWidth="1"/>
    <col min="9225" max="9472" width="9.140625" style="5"/>
    <col min="9473" max="9473" width="6.42578125" style="5" customWidth="1"/>
    <col min="9474" max="9474" width="13.7109375" style="5" customWidth="1"/>
    <col min="9475" max="9475" width="11.5703125" style="5" customWidth="1"/>
    <col min="9476" max="9476" width="9.140625" style="5"/>
    <col min="9477" max="9477" width="7.140625" style="5" customWidth="1"/>
    <col min="9478" max="9478" width="13.7109375" style="5" customWidth="1"/>
    <col min="9479" max="9479" width="10" style="5" customWidth="1"/>
    <col min="9480" max="9480" width="13.5703125" style="5" customWidth="1"/>
    <col min="9481" max="9728" width="9.140625" style="5"/>
    <col min="9729" max="9729" width="6.42578125" style="5" customWidth="1"/>
    <col min="9730" max="9730" width="13.7109375" style="5" customWidth="1"/>
    <col min="9731" max="9731" width="11.5703125" style="5" customWidth="1"/>
    <col min="9732" max="9732" width="9.140625" style="5"/>
    <col min="9733" max="9733" width="7.140625" style="5" customWidth="1"/>
    <col min="9734" max="9734" width="13.7109375" style="5" customWidth="1"/>
    <col min="9735" max="9735" width="10" style="5" customWidth="1"/>
    <col min="9736" max="9736" width="13.5703125" style="5" customWidth="1"/>
    <col min="9737" max="9984" width="9.140625" style="5"/>
    <col min="9985" max="9985" width="6.42578125" style="5" customWidth="1"/>
    <col min="9986" max="9986" width="13.7109375" style="5" customWidth="1"/>
    <col min="9987" max="9987" width="11.5703125" style="5" customWidth="1"/>
    <col min="9988" max="9988" width="9.140625" style="5"/>
    <col min="9989" max="9989" width="7.140625" style="5" customWidth="1"/>
    <col min="9990" max="9990" width="13.7109375" style="5" customWidth="1"/>
    <col min="9991" max="9991" width="10" style="5" customWidth="1"/>
    <col min="9992" max="9992" width="13.5703125" style="5" customWidth="1"/>
    <col min="9993" max="10240" width="9.140625" style="5"/>
    <col min="10241" max="10241" width="6.42578125" style="5" customWidth="1"/>
    <col min="10242" max="10242" width="13.7109375" style="5" customWidth="1"/>
    <col min="10243" max="10243" width="11.5703125" style="5" customWidth="1"/>
    <col min="10244" max="10244" width="9.140625" style="5"/>
    <col min="10245" max="10245" width="7.140625" style="5" customWidth="1"/>
    <col min="10246" max="10246" width="13.7109375" style="5" customWidth="1"/>
    <col min="10247" max="10247" width="10" style="5" customWidth="1"/>
    <col min="10248" max="10248" width="13.5703125" style="5" customWidth="1"/>
    <col min="10249" max="10496" width="9.140625" style="5"/>
    <col min="10497" max="10497" width="6.42578125" style="5" customWidth="1"/>
    <col min="10498" max="10498" width="13.7109375" style="5" customWidth="1"/>
    <col min="10499" max="10499" width="11.5703125" style="5" customWidth="1"/>
    <col min="10500" max="10500" width="9.140625" style="5"/>
    <col min="10501" max="10501" width="7.140625" style="5" customWidth="1"/>
    <col min="10502" max="10502" width="13.7109375" style="5" customWidth="1"/>
    <col min="10503" max="10503" width="10" style="5" customWidth="1"/>
    <col min="10504" max="10504" width="13.5703125" style="5" customWidth="1"/>
    <col min="10505" max="10752" width="9.140625" style="5"/>
    <col min="10753" max="10753" width="6.42578125" style="5" customWidth="1"/>
    <col min="10754" max="10754" width="13.7109375" style="5" customWidth="1"/>
    <col min="10755" max="10755" width="11.5703125" style="5" customWidth="1"/>
    <col min="10756" max="10756" width="9.140625" style="5"/>
    <col min="10757" max="10757" width="7.140625" style="5" customWidth="1"/>
    <col min="10758" max="10758" width="13.7109375" style="5" customWidth="1"/>
    <col min="10759" max="10759" width="10" style="5" customWidth="1"/>
    <col min="10760" max="10760" width="13.5703125" style="5" customWidth="1"/>
    <col min="10761" max="11008" width="9.140625" style="5"/>
    <col min="11009" max="11009" width="6.42578125" style="5" customWidth="1"/>
    <col min="11010" max="11010" width="13.7109375" style="5" customWidth="1"/>
    <col min="11011" max="11011" width="11.5703125" style="5" customWidth="1"/>
    <col min="11012" max="11012" width="9.140625" style="5"/>
    <col min="11013" max="11013" width="7.140625" style="5" customWidth="1"/>
    <col min="11014" max="11014" width="13.7109375" style="5" customWidth="1"/>
    <col min="11015" max="11015" width="10" style="5" customWidth="1"/>
    <col min="11016" max="11016" width="13.5703125" style="5" customWidth="1"/>
    <col min="11017" max="11264" width="9.140625" style="5"/>
    <col min="11265" max="11265" width="6.42578125" style="5" customWidth="1"/>
    <col min="11266" max="11266" width="13.7109375" style="5" customWidth="1"/>
    <col min="11267" max="11267" width="11.5703125" style="5" customWidth="1"/>
    <col min="11268" max="11268" width="9.140625" style="5"/>
    <col min="11269" max="11269" width="7.140625" style="5" customWidth="1"/>
    <col min="11270" max="11270" width="13.7109375" style="5" customWidth="1"/>
    <col min="11271" max="11271" width="10" style="5" customWidth="1"/>
    <col min="11272" max="11272" width="13.5703125" style="5" customWidth="1"/>
    <col min="11273" max="11520" width="9.140625" style="5"/>
    <col min="11521" max="11521" width="6.42578125" style="5" customWidth="1"/>
    <col min="11522" max="11522" width="13.7109375" style="5" customWidth="1"/>
    <col min="11523" max="11523" width="11.5703125" style="5" customWidth="1"/>
    <col min="11524" max="11524" width="9.140625" style="5"/>
    <col min="11525" max="11525" width="7.140625" style="5" customWidth="1"/>
    <col min="11526" max="11526" width="13.7109375" style="5" customWidth="1"/>
    <col min="11527" max="11527" width="10" style="5" customWidth="1"/>
    <col min="11528" max="11528" width="13.5703125" style="5" customWidth="1"/>
    <col min="11529" max="11776" width="9.140625" style="5"/>
    <col min="11777" max="11777" width="6.42578125" style="5" customWidth="1"/>
    <col min="11778" max="11778" width="13.7109375" style="5" customWidth="1"/>
    <col min="11779" max="11779" width="11.5703125" style="5" customWidth="1"/>
    <col min="11780" max="11780" width="9.140625" style="5"/>
    <col min="11781" max="11781" width="7.140625" style="5" customWidth="1"/>
    <col min="11782" max="11782" width="13.7109375" style="5" customWidth="1"/>
    <col min="11783" max="11783" width="10" style="5" customWidth="1"/>
    <col min="11784" max="11784" width="13.5703125" style="5" customWidth="1"/>
    <col min="11785" max="12032" width="9.140625" style="5"/>
    <col min="12033" max="12033" width="6.42578125" style="5" customWidth="1"/>
    <col min="12034" max="12034" width="13.7109375" style="5" customWidth="1"/>
    <col min="12035" max="12035" width="11.5703125" style="5" customWidth="1"/>
    <col min="12036" max="12036" width="9.140625" style="5"/>
    <col min="12037" max="12037" width="7.140625" style="5" customWidth="1"/>
    <col min="12038" max="12038" width="13.7109375" style="5" customWidth="1"/>
    <col min="12039" max="12039" width="10" style="5" customWidth="1"/>
    <col min="12040" max="12040" width="13.5703125" style="5" customWidth="1"/>
    <col min="12041" max="12288" width="9.140625" style="5"/>
    <col min="12289" max="12289" width="6.42578125" style="5" customWidth="1"/>
    <col min="12290" max="12290" width="13.7109375" style="5" customWidth="1"/>
    <col min="12291" max="12291" width="11.5703125" style="5" customWidth="1"/>
    <col min="12292" max="12292" width="9.140625" style="5"/>
    <col min="12293" max="12293" width="7.140625" style="5" customWidth="1"/>
    <col min="12294" max="12294" width="13.7109375" style="5" customWidth="1"/>
    <col min="12295" max="12295" width="10" style="5" customWidth="1"/>
    <col min="12296" max="12296" width="13.5703125" style="5" customWidth="1"/>
    <col min="12297" max="12544" width="9.140625" style="5"/>
    <col min="12545" max="12545" width="6.42578125" style="5" customWidth="1"/>
    <col min="12546" max="12546" width="13.7109375" style="5" customWidth="1"/>
    <col min="12547" max="12547" width="11.5703125" style="5" customWidth="1"/>
    <col min="12548" max="12548" width="9.140625" style="5"/>
    <col min="12549" max="12549" width="7.140625" style="5" customWidth="1"/>
    <col min="12550" max="12550" width="13.7109375" style="5" customWidth="1"/>
    <col min="12551" max="12551" width="10" style="5" customWidth="1"/>
    <col min="12552" max="12552" width="13.5703125" style="5" customWidth="1"/>
    <col min="12553" max="12800" width="9.140625" style="5"/>
    <col min="12801" max="12801" width="6.42578125" style="5" customWidth="1"/>
    <col min="12802" max="12802" width="13.7109375" style="5" customWidth="1"/>
    <col min="12803" max="12803" width="11.5703125" style="5" customWidth="1"/>
    <col min="12804" max="12804" width="9.140625" style="5"/>
    <col min="12805" max="12805" width="7.140625" style="5" customWidth="1"/>
    <col min="12806" max="12806" width="13.7109375" style="5" customWidth="1"/>
    <col min="12807" max="12807" width="10" style="5" customWidth="1"/>
    <col min="12808" max="12808" width="13.5703125" style="5" customWidth="1"/>
    <col min="12809" max="13056" width="9.140625" style="5"/>
    <col min="13057" max="13057" width="6.42578125" style="5" customWidth="1"/>
    <col min="13058" max="13058" width="13.7109375" style="5" customWidth="1"/>
    <col min="13059" max="13059" width="11.5703125" style="5" customWidth="1"/>
    <col min="13060" max="13060" width="9.140625" style="5"/>
    <col min="13061" max="13061" width="7.140625" style="5" customWidth="1"/>
    <col min="13062" max="13062" width="13.7109375" style="5" customWidth="1"/>
    <col min="13063" max="13063" width="10" style="5" customWidth="1"/>
    <col min="13064" max="13064" width="13.5703125" style="5" customWidth="1"/>
    <col min="13065" max="13312" width="9.140625" style="5"/>
    <col min="13313" max="13313" width="6.42578125" style="5" customWidth="1"/>
    <col min="13314" max="13314" width="13.7109375" style="5" customWidth="1"/>
    <col min="13315" max="13315" width="11.5703125" style="5" customWidth="1"/>
    <col min="13316" max="13316" width="9.140625" style="5"/>
    <col min="13317" max="13317" width="7.140625" style="5" customWidth="1"/>
    <col min="13318" max="13318" width="13.7109375" style="5" customWidth="1"/>
    <col min="13319" max="13319" width="10" style="5" customWidth="1"/>
    <col min="13320" max="13320" width="13.5703125" style="5" customWidth="1"/>
    <col min="13321" max="13568" width="9.140625" style="5"/>
    <col min="13569" max="13569" width="6.42578125" style="5" customWidth="1"/>
    <col min="13570" max="13570" width="13.7109375" style="5" customWidth="1"/>
    <col min="13571" max="13571" width="11.5703125" style="5" customWidth="1"/>
    <col min="13572" max="13572" width="9.140625" style="5"/>
    <col min="13573" max="13573" width="7.140625" style="5" customWidth="1"/>
    <col min="13574" max="13574" width="13.7109375" style="5" customWidth="1"/>
    <col min="13575" max="13575" width="10" style="5" customWidth="1"/>
    <col min="13576" max="13576" width="13.5703125" style="5" customWidth="1"/>
    <col min="13577" max="13824" width="9.140625" style="5"/>
    <col min="13825" max="13825" width="6.42578125" style="5" customWidth="1"/>
    <col min="13826" max="13826" width="13.7109375" style="5" customWidth="1"/>
    <col min="13827" max="13827" width="11.5703125" style="5" customWidth="1"/>
    <col min="13828" max="13828" width="9.140625" style="5"/>
    <col min="13829" max="13829" width="7.140625" style="5" customWidth="1"/>
    <col min="13830" max="13830" width="13.7109375" style="5" customWidth="1"/>
    <col min="13831" max="13831" width="10" style="5" customWidth="1"/>
    <col min="13832" max="13832" width="13.5703125" style="5" customWidth="1"/>
    <col min="13833" max="14080" width="9.140625" style="5"/>
    <col min="14081" max="14081" width="6.42578125" style="5" customWidth="1"/>
    <col min="14082" max="14082" width="13.7109375" style="5" customWidth="1"/>
    <col min="14083" max="14083" width="11.5703125" style="5" customWidth="1"/>
    <col min="14084" max="14084" width="9.140625" style="5"/>
    <col min="14085" max="14085" width="7.140625" style="5" customWidth="1"/>
    <col min="14086" max="14086" width="13.7109375" style="5" customWidth="1"/>
    <col min="14087" max="14087" width="10" style="5" customWidth="1"/>
    <col min="14088" max="14088" width="13.5703125" style="5" customWidth="1"/>
    <col min="14089" max="14336" width="9.140625" style="5"/>
    <col min="14337" max="14337" width="6.42578125" style="5" customWidth="1"/>
    <col min="14338" max="14338" width="13.7109375" style="5" customWidth="1"/>
    <col min="14339" max="14339" width="11.5703125" style="5" customWidth="1"/>
    <col min="14340" max="14340" width="9.140625" style="5"/>
    <col min="14341" max="14341" width="7.140625" style="5" customWidth="1"/>
    <col min="14342" max="14342" width="13.7109375" style="5" customWidth="1"/>
    <col min="14343" max="14343" width="10" style="5" customWidth="1"/>
    <col min="14344" max="14344" width="13.5703125" style="5" customWidth="1"/>
    <col min="14345" max="14592" width="9.140625" style="5"/>
    <col min="14593" max="14593" width="6.42578125" style="5" customWidth="1"/>
    <col min="14594" max="14594" width="13.7109375" style="5" customWidth="1"/>
    <col min="14595" max="14595" width="11.5703125" style="5" customWidth="1"/>
    <col min="14596" max="14596" width="9.140625" style="5"/>
    <col min="14597" max="14597" width="7.140625" style="5" customWidth="1"/>
    <col min="14598" max="14598" width="13.7109375" style="5" customWidth="1"/>
    <col min="14599" max="14599" width="10" style="5" customWidth="1"/>
    <col min="14600" max="14600" width="13.5703125" style="5" customWidth="1"/>
    <col min="14601" max="14848" width="9.140625" style="5"/>
    <col min="14849" max="14849" width="6.42578125" style="5" customWidth="1"/>
    <col min="14850" max="14850" width="13.7109375" style="5" customWidth="1"/>
    <col min="14851" max="14851" width="11.5703125" style="5" customWidth="1"/>
    <col min="14852" max="14852" width="9.140625" style="5"/>
    <col min="14853" max="14853" width="7.140625" style="5" customWidth="1"/>
    <col min="14854" max="14854" width="13.7109375" style="5" customWidth="1"/>
    <col min="14855" max="14855" width="10" style="5" customWidth="1"/>
    <col min="14856" max="14856" width="13.5703125" style="5" customWidth="1"/>
    <col min="14857" max="15104" width="9.140625" style="5"/>
    <col min="15105" max="15105" width="6.42578125" style="5" customWidth="1"/>
    <col min="15106" max="15106" width="13.7109375" style="5" customWidth="1"/>
    <col min="15107" max="15107" width="11.5703125" style="5" customWidth="1"/>
    <col min="15108" max="15108" width="9.140625" style="5"/>
    <col min="15109" max="15109" width="7.140625" style="5" customWidth="1"/>
    <col min="15110" max="15110" width="13.7109375" style="5" customWidth="1"/>
    <col min="15111" max="15111" width="10" style="5" customWidth="1"/>
    <col min="15112" max="15112" width="13.5703125" style="5" customWidth="1"/>
    <col min="15113" max="15360" width="9.140625" style="5"/>
    <col min="15361" max="15361" width="6.42578125" style="5" customWidth="1"/>
    <col min="15362" max="15362" width="13.7109375" style="5" customWidth="1"/>
    <col min="15363" max="15363" width="11.5703125" style="5" customWidth="1"/>
    <col min="15364" max="15364" width="9.140625" style="5"/>
    <col min="15365" max="15365" width="7.140625" style="5" customWidth="1"/>
    <col min="15366" max="15366" width="13.7109375" style="5" customWidth="1"/>
    <col min="15367" max="15367" width="10" style="5" customWidth="1"/>
    <col min="15368" max="15368" width="13.5703125" style="5" customWidth="1"/>
    <col min="15369" max="15616" width="9.140625" style="5"/>
    <col min="15617" max="15617" width="6.42578125" style="5" customWidth="1"/>
    <col min="15618" max="15618" width="13.7109375" style="5" customWidth="1"/>
    <col min="15619" max="15619" width="11.5703125" style="5" customWidth="1"/>
    <col min="15620" max="15620" width="9.140625" style="5"/>
    <col min="15621" max="15621" width="7.140625" style="5" customWidth="1"/>
    <col min="15622" max="15622" width="13.7109375" style="5" customWidth="1"/>
    <col min="15623" max="15623" width="10" style="5" customWidth="1"/>
    <col min="15624" max="15624" width="13.5703125" style="5" customWidth="1"/>
    <col min="15625" max="15872" width="9.140625" style="5"/>
    <col min="15873" max="15873" width="6.42578125" style="5" customWidth="1"/>
    <col min="15874" max="15874" width="13.7109375" style="5" customWidth="1"/>
    <col min="15875" max="15875" width="11.5703125" style="5" customWidth="1"/>
    <col min="15876" max="15876" width="9.140625" style="5"/>
    <col min="15877" max="15877" width="7.140625" style="5" customWidth="1"/>
    <col min="15878" max="15878" width="13.7109375" style="5" customWidth="1"/>
    <col min="15879" max="15879" width="10" style="5" customWidth="1"/>
    <col min="15880" max="15880" width="13.5703125" style="5" customWidth="1"/>
    <col min="15881" max="16128" width="9.140625" style="5"/>
    <col min="16129" max="16129" width="6.42578125" style="5" customWidth="1"/>
    <col min="16130" max="16130" width="13.7109375" style="5" customWidth="1"/>
    <col min="16131" max="16131" width="11.5703125" style="5" customWidth="1"/>
    <col min="16132" max="16132" width="9.140625" style="5"/>
    <col min="16133" max="16133" width="7.140625" style="5" customWidth="1"/>
    <col min="16134" max="16134" width="13.7109375" style="5" customWidth="1"/>
    <col min="16135" max="16135" width="10" style="5" customWidth="1"/>
    <col min="16136" max="16136" width="13.5703125" style="5" customWidth="1"/>
    <col min="16137" max="16384" width="9.140625" style="5"/>
  </cols>
  <sheetData>
    <row r="2" spans="1:9">
      <c r="A2" s="383" t="s">
        <v>238</v>
      </c>
      <c r="B2" s="383"/>
      <c r="C2" s="383"/>
      <c r="D2" s="383"/>
      <c r="E2" s="383"/>
      <c r="F2" s="383"/>
      <c r="G2" s="383"/>
      <c r="H2" s="383"/>
    </row>
    <row r="3" spans="1:9">
      <c r="A3" s="384" t="s">
        <v>239</v>
      </c>
      <c r="B3" s="384"/>
      <c r="C3" s="384"/>
      <c r="D3" s="384"/>
      <c r="E3" s="384"/>
      <c r="F3" s="384"/>
      <c r="G3" s="384"/>
      <c r="H3" s="384"/>
    </row>
    <row r="6" spans="1:9">
      <c r="A6" s="385" t="s">
        <v>240</v>
      </c>
      <c r="B6" s="385"/>
      <c r="C6" s="385"/>
      <c r="D6" s="385"/>
      <c r="E6" s="385"/>
      <c r="F6" s="385"/>
      <c r="G6" s="385"/>
      <c r="H6" s="385"/>
    </row>
    <row r="9" spans="1:9" ht="15.75" customHeight="1">
      <c r="A9" s="386" t="s">
        <v>385</v>
      </c>
      <c r="B9" s="386"/>
      <c r="C9" s="386"/>
      <c r="D9" s="386"/>
      <c r="E9" s="386"/>
      <c r="F9" s="386"/>
      <c r="G9" s="386"/>
      <c r="H9" s="386"/>
      <c r="I9" s="5"/>
    </row>
    <row r="10" spans="1:9">
      <c r="A10" s="286"/>
      <c r="B10" s="286"/>
      <c r="C10" s="286"/>
      <c r="D10" s="145"/>
      <c r="E10" s="286"/>
      <c r="F10" s="286"/>
      <c r="G10" s="286"/>
      <c r="H10" s="286"/>
    </row>
    <row r="11" spans="1:9">
      <c r="A11" s="286"/>
      <c r="B11" s="286"/>
      <c r="C11" s="385" t="s">
        <v>242</v>
      </c>
      <c r="D11" s="385"/>
      <c r="E11" s="385"/>
      <c r="F11" s="385"/>
      <c r="G11" s="286"/>
      <c r="H11" s="286"/>
    </row>
    <row r="12" spans="1:9">
      <c r="A12" s="286"/>
      <c r="B12" s="387" t="s">
        <v>243</v>
      </c>
      <c r="C12" s="387"/>
      <c r="D12" s="387"/>
      <c r="E12" s="387"/>
      <c r="F12" s="387"/>
      <c r="G12" s="387"/>
      <c r="H12" s="286"/>
    </row>
    <row r="13" spans="1:9">
      <c r="A13" s="286"/>
      <c r="B13" s="286"/>
      <c r="C13" s="286"/>
      <c r="D13" s="286"/>
      <c r="E13" s="286"/>
      <c r="F13" s="286"/>
      <c r="G13" s="286"/>
      <c r="H13" s="286"/>
    </row>
    <row r="14" spans="1:9" ht="15" customHeight="1">
      <c r="A14" s="388" t="s">
        <v>244</v>
      </c>
      <c r="B14" s="388"/>
      <c r="C14" s="146">
        <v>45565</v>
      </c>
      <c r="D14" s="147"/>
      <c r="E14" s="147"/>
      <c r="F14" s="147"/>
      <c r="G14" s="147"/>
      <c r="H14" s="147"/>
      <c r="I14" s="5"/>
    </row>
    <row r="15" spans="1:9">
      <c r="A15" s="389" t="s">
        <v>386</v>
      </c>
      <c r="B15" s="389"/>
      <c r="C15" s="389"/>
      <c r="D15" s="389"/>
      <c r="E15" s="389"/>
      <c r="F15" s="389"/>
      <c r="G15" s="389"/>
      <c r="H15" s="389"/>
    </row>
    <row r="16" spans="1:9" ht="28.5">
      <c r="A16" s="240" t="s">
        <v>246</v>
      </c>
      <c r="B16" s="240" t="s">
        <v>247</v>
      </c>
      <c r="C16" s="390" t="s">
        <v>248</v>
      </c>
      <c r="D16" s="391"/>
      <c r="E16" s="392"/>
      <c r="F16" s="240" t="s">
        <v>249</v>
      </c>
      <c r="G16" s="241" t="s">
        <v>250</v>
      </c>
      <c r="H16" s="241" t="s">
        <v>251</v>
      </c>
      <c r="I16" s="5"/>
    </row>
    <row r="17" spans="1:8" ht="15" customHeight="1">
      <c r="A17" s="148">
        <v>1</v>
      </c>
      <c r="B17" s="326" t="s">
        <v>23</v>
      </c>
      <c r="C17" s="382" t="s">
        <v>252</v>
      </c>
      <c r="D17" s="382"/>
      <c r="E17" s="382"/>
      <c r="F17" s="149" t="s">
        <v>253</v>
      </c>
      <c r="G17" s="150">
        <v>1</v>
      </c>
      <c r="H17" s="151">
        <v>35800</v>
      </c>
    </row>
    <row r="18" spans="1:8" ht="15" customHeight="1">
      <c r="A18" s="148"/>
      <c r="B18" s="326"/>
      <c r="C18" s="393" t="s">
        <v>254</v>
      </c>
      <c r="D18" s="393"/>
      <c r="E18" s="393"/>
      <c r="F18" s="152" t="s">
        <v>253</v>
      </c>
      <c r="G18" s="153">
        <v>1</v>
      </c>
      <c r="H18" s="154">
        <f>0+H17</f>
        <v>35800</v>
      </c>
    </row>
    <row r="19" spans="1:8" ht="15" customHeight="1">
      <c r="A19" s="148">
        <v>2</v>
      </c>
      <c r="B19" s="326" t="s">
        <v>235</v>
      </c>
      <c r="C19" s="382" t="s">
        <v>252</v>
      </c>
      <c r="D19" s="382"/>
      <c r="E19" s="382"/>
      <c r="F19" s="149" t="s">
        <v>253</v>
      </c>
      <c r="G19" s="150">
        <v>1</v>
      </c>
      <c r="H19" s="151">
        <v>100993.56</v>
      </c>
    </row>
    <row r="20" spans="1:8" ht="15" customHeight="1">
      <c r="A20" s="148">
        <v>3</v>
      </c>
      <c r="B20" s="326" t="s">
        <v>235</v>
      </c>
      <c r="C20" s="382" t="s">
        <v>387</v>
      </c>
      <c r="D20" s="382"/>
      <c r="E20" s="382"/>
      <c r="F20" s="149" t="s">
        <v>253</v>
      </c>
      <c r="G20" s="150">
        <v>1</v>
      </c>
      <c r="H20" s="151">
        <v>47959.61</v>
      </c>
    </row>
    <row r="21" spans="1:8" ht="15" customHeight="1">
      <c r="A21" s="148">
        <v>4</v>
      </c>
      <c r="B21" s="326" t="s">
        <v>235</v>
      </c>
      <c r="C21" s="382" t="s">
        <v>388</v>
      </c>
      <c r="D21" s="382"/>
      <c r="E21" s="382"/>
      <c r="F21" s="149" t="s">
        <v>253</v>
      </c>
      <c r="G21" s="150">
        <v>1</v>
      </c>
      <c r="H21" s="151">
        <v>84175.01</v>
      </c>
    </row>
    <row r="22" spans="1:8" ht="15" customHeight="1">
      <c r="A22" s="148">
        <v>5</v>
      </c>
      <c r="B22" s="326" t="s">
        <v>235</v>
      </c>
      <c r="C22" s="382" t="s">
        <v>389</v>
      </c>
      <c r="D22" s="382"/>
      <c r="E22" s="382"/>
      <c r="F22" s="149" t="s">
        <v>253</v>
      </c>
      <c r="G22" s="150">
        <v>1</v>
      </c>
      <c r="H22" s="151">
        <v>1235.1099999999999</v>
      </c>
    </row>
    <row r="23" spans="1:8">
      <c r="A23" s="148"/>
      <c r="B23" s="326"/>
      <c r="C23" s="393" t="s">
        <v>254</v>
      </c>
      <c r="D23" s="393"/>
      <c r="E23" s="393"/>
      <c r="F23" s="152" t="s">
        <v>253</v>
      </c>
      <c r="G23" s="153">
        <v>1</v>
      </c>
      <c r="H23" s="154">
        <f>0+H19+H20+H21</f>
        <v>233128.18</v>
      </c>
    </row>
    <row r="24" spans="1:8">
      <c r="A24" s="286"/>
      <c r="B24" s="286"/>
      <c r="C24" s="396"/>
      <c r="D24" s="396"/>
      <c r="E24" s="396"/>
      <c r="F24" s="286"/>
      <c r="G24" s="286"/>
      <c r="H24" s="286"/>
    </row>
    <row r="25" spans="1:8" ht="29.25" customHeight="1">
      <c r="A25" s="286"/>
      <c r="B25" s="286"/>
      <c r="C25" s="286"/>
      <c r="D25" s="286"/>
      <c r="E25" s="286"/>
      <c r="F25" s="286"/>
      <c r="G25" s="286"/>
      <c r="H25" s="286"/>
    </row>
    <row r="26" spans="1:8" ht="15" customHeight="1">
      <c r="A26" s="337" t="s">
        <v>405</v>
      </c>
      <c r="B26" s="337"/>
      <c r="C26" s="337"/>
      <c r="D26" s="337"/>
      <c r="E26" s="337"/>
      <c r="F26" s="507" t="s">
        <v>404</v>
      </c>
      <c r="G26" s="507"/>
      <c r="H26" s="507"/>
    </row>
    <row r="28" spans="1:8" ht="27.75" customHeight="1">
      <c r="A28" s="388" t="s">
        <v>230</v>
      </c>
      <c r="B28" s="388"/>
      <c r="C28" s="388"/>
      <c r="D28" s="388"/>
      <c r="E28" s="395" t="s">
        <v>231</v>
      </c>
      <c r="F28" s="395"/>
      <c r="G28" s="395"/>
      <c r="H28" s="395"/>
    </row>
    <row r="29" spans="1:8">
      <c r="E29" s="394" t="s">
        <v>256</v>
      </c>
      <c r="F29" s="394"/>
      <c r="G29" s="394"/>
      <c r="H29" s="394"/>
    </row>
    <row r="30" spans="1:8">
      <c r="A30" s="276" t="s">
        <v>279</v>
      </c>
      <c r="B30" s="276"/>
      <c r="C30" s="276"/>
      <c r="D30" s="276"/>
      <c r="E30" s="276"/>
      <c r="F30" s="250"/>
      <c r="G30" s="24"/>
      <c r="H30" s="24"/>
    </row>
  </sheetData>
  <mergeCells count="21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9:H29"/>
    <mergeCell ref="E28:H28"/>
    <mergeCell ref="C20:E20"/>
    <mergeCell ref="C21:E21"/>
    <mergeCell ref="C22:E22"/>
    <mergeCell ref="C23:E23"/>
    <mergeCell ref="A28:D28"/>
    <mergeCell ref="C24:E24"/>
    <mergeCell ref="F26:H2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14</vt:i4>
      </vt:variant>
    </vt:vector>
  </HeadingPairs>
  <TitlesOfParts>
    <vt:vector size="14" baseType="lpstr">
      <vt:lpstr>Forma Nr2 suvestinė</vt:lpstr>
      <vt:lpstr>Forma Nr.2 ML</vt:lpstr>
      <vt:lpstr>Forma Nr.2 S</vt:lpstr>
      <vt:lpstr>Forma Nr2 SB suv</vt:lpstr>
      <vt:lpstr>Forma Nr.2 SB</vt:lpstr>
      <vt:lpstr>Forma Nr.2 SB 1.4.4.28</vt:lpstr>
      <vt:lpstr>Gautų FS pažyma</vt:lpstr>
      <vt:lpstr>Gautų FS pažyma pagal šaltinį</vt:lpstr>
      <vt:lpstr>Sukauptų FS pažyma</vt:lpstr>
      <vt:lpstr>Sukauptų FS pažyma pagal šalt</vt:lpstr>
      <vt:lpstr>9 priedas</vt:lpstr>
      <vt:lpstr>Pažyma prie 9 priedo</vt:lpstr>
      <vt:lpstr>S7</vt:lpstr>
      <vt:lpstr>Pažyma apie pajamas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Ieva Kazlauskienė</cp:lastModifiedBy>
  <cp:lastPrinted>2024-10-14T06:57:11Z</cp:lastPrinted>
  <dcterms:created xsi:type="dcterms:W3CDTF">2024-03-04T09:28:51Z</dcterms:created>
  <dcterms:modified xsi:type="dcterms:W3CDTF">2024-10-14T06:57:15Z</dcterms:modified>
  <cp:category/>
</cp:coreProperties>
</file>