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vkaz\Desktop\GARGŽDŲ MUZIKOS MOKYKLA\BALANSAI\"/>
    </mc:Choice>
  </mc:AlternateContent>
  <xr:revisionPtr revIDLastSave="0" documentId="13_ncr:1_{959FF169-1833-4060-B4A1-4283A081AC48}" xr6:coauthVersionLast="47" xr6:coauthVersionMax="47" xr10:uidLastSave="{00000000-0000-0000-0000-000000000000}"/>
  <bookViews>
    <workbookView xWindow="28680" yWindow="-120" windowWidth="29040" windowHeight="15840" activeTab="1" xr2:uid="{7EA0669E-034F-4B86-9137-C322425EB4C2}"/>
  </bookViews>
  <sheets>
    <sheet name="FBA" sheetId="1" r:id="rId1"/>
    <sheet name="VRA" sheetId="2" r:id="rId2"/>
    <sheet name="20 VSAFAS" sheetId="3" r:id="rId3"/>
  </sheets>
  <definedNames>
    <definedName name="_xlnm.Print_Titles" localSheetId="0">FBA!$19:$19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3" l="1"/>
  <c r="N26" i="3"/>
  <c r="M25" i="3"/>
  <c r="L25" i="3"/>
  <c r="K25" i="3"/>
  <c r="J25" i="3"/>
  <c r="I25" i="3"/>
  <c r="H25" i="3"/>
  <c r="G25" i="3"/>
  <c r="F25" i="3"/>
  <c r="E25" i="3"/>
  <c r="D25" i="3"/>
  <c r="N24" i="3"/>
  <c r="N23" i="3"/>
  <c r="M22" i="3"/>
  <c r="L22" i="3"/>
  <c r="K22" i="3"/>
  <c r="J22" i="3"/>
  <c r="I22" i="3"/>
  <c r="H22" i="3"/>
  <c r="G22" i="3"/>
  <c r="F22" i="3"/>
  <c r="E22" i="3"/>
  <c r="D22" i="3"/>
  <c r="N21" i="3"/>
  <c r="N20" i="3"/>
  <c r="M19" i="3"/>
  <c r="L19" i="3"/>
  <c r="K19" i="3"/>
  <c r="J19" i="3"/>
  <c r="I19" i="3"/>
  <c r="H19" i="3"/>
  <c r="G19" i="3"/>
  <c r="F19" i="3"/>
  <c r="E19" i="3"/>
  <c r="D19" i="3"/>
  <c r="N18" i="3"/>
  <c r="N17" i="3"/>
  <c r="M16" i="3"/>
  <c r="M28" i="3" s="1"/>
  <c r="L16" i="3"/>
  <c r="L28" i="3" s="1"/>
  <c r="K16" i="3"/>
  <c r="J16" i="3"/>
  <c r="J28" i="3" s="1"/>
  <c r="I16" i="3"/>
  <c r="I28" i="3" s="1"/>
  <c r="H16" i="3"/>
  <c r="H28" i="3" s="1"/>
  <c r="G16" i="3"/>
  <c r="G28" i="3" s="1"/>
  <c r="F16" i="3"/>
  <c r="F28" i="3" s="1"/>
  <c r="E16" i="3"/>
  <c r="E28" i="3" s="1"/>
  <c r="D16" i="3"/>
  <c r="J47" i="2"/>
  <c r="I47" i="2"/>
  <c r="J31" i="2"/>
  <c r="I31" i="2"/>
  <c r="J28" i="2"/>
  <c r="I28" i="2"/>
  <c r="J22" i="2"/>
  <c r="J21" i="2" s="1"/>
  <c r="J46" i="2" s="1"/>
  <c r="J54" i="2" s="1"/>
  <c r="J56" i="2" s="1"/>
  <c r="I22" i="2"/>
  <c r="I21" i="2" s="1"/>
  <c r="I46" i="2" s="1"/>
  <c r="I54" i="2" s="1"/>
  <c r="I56" i="2" s="1"/>
  <c r="H90" i="1"/>
  <c r="G90" i="1"/>
  <c r="H86" i="1"/>
  <c r="H84" i="1" s="1"/>
  <c r="G86" i="1"/>
  <c r="H75" i="1"/>
  <c r="H69" i="1" s="1"/>
  <c r="G75" i="1"/>
  <c r="G69" i="1" s="1"/>
  <c r="H65" i="1"/>
  <c r="H64" i="1" s="1"/>
  <c r="G65" i="1"/>
  <c r="H59" i="1"/>
  <c r="G59" i="1"/>
  <c r="H49" i="1"/>
  <c r="G49" i="1"/>
  <c r="G41" i="1" s="1"/>
  <c r="H42" i="1"/>
  <c r="H41" i="1" s="1"/>
  <c r="G42" i="1"/>
  <c r="H27" i="1"/>
  <c r="G27" i="1"/>
  <c r="G20" i="1" s="1"/>
  <c r="H21" i="1"/>
  <c r="G21" i="1"/>
  <c r="N25" i="3" l="1"/>
  <c r="K28" i="3"/>
  <c r="N16" i="3"/>
  <c r="N19" i="3"/>
  <c r="N22" i="3"/>
  <c r="D28" i="3"/>
  <c r="G64" i="1"/>
  <c r="H94" i="1"/>
  <c r="H20" i="1"/>
  <c r="H58" i="1" s="1"/>
  <c r="G58" i="1"/>
  <c r="G84" i="1"/>
  <c r="G94" i="1" s="1"/>
  <c r="N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12B2187B-B935-4FB4-B1D6-D2FAC1495164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F3F2AECA-B702-47B7-A7EC-E564086FEC45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8D2771D9-4B94-43D6-AAB5-FC7604821B6B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1C10B336-EA80-4B5C-938E-C1B9731A36E2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586B144A-5DCB-45B9-8126-EC43C65B4F05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135E45B5-4D24-4C9D-934E-605F2B49CB35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A0B2BF9C-B39D-4F06-AA11-DF7926C81777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1B21BC99-8F01-4DD0-9EB9-35B7960FFAC0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0EA4E4AB-7A9F-4CF6-8424-58A8E8084C2E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ED825EFD-50D1-4472-A4B4-F3CE7AEB243F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82F6DDBF-71A7-4207-AF6D-D526906652F6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61A91E45-1B1B-4F45-8AEE-38417F042995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88713BE1-1454-4BF7-A6CD-0B6379DDEE6F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985EB7E9-7683-40DA-9968-6693D43CD51E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EC569234-FC85-4023-B988-D91E8F67D7F9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28D14149-FF23-44CB-A531-CEA3A7C9486A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DF4CCC5C-BA89-430C-B01A-750A683900CE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3C546DCF-16FD-4D11-A313-6A7DACFCFAC0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B2E35F33-9850-4F99-B794-C36D391EB977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6836C00F-328F-4FFC-8D4B-83DDD8F785AF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00315F3A-CB90-46FD-96C9-796AD064787F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3FBF8ABB-8D38-48A6-8B86-344507C5E77B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13F5010C-3D39-42DE-BD19-48F05E3C1DD5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B1A170EC-B590-427D-BDEA-07D09843F5C6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C69DB450-89AF-42DF-A464-12EE3F6DC872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EF31CA5C-E99E-4453-9F5E-D4F17D7CA3F6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2E23744C-DDED-435D-B2C0-8629F5F26BED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7" authorId="0" shapeId="0" xr:uid="{70C36EB5-748F-4AFE-9748-1D75B036739B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7" authorId="0" shapeId="0" xr:uid="{4A605A6C-4B49-4AA0-BB72-5AF6EF20D38A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7" authorId="0" shapeId="0" xr:uid="{497BAAC6-319B-434B-847A-DDE5F1058AEF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7" authorId="0" shapeId="0" xr:uid="{36D91629-00BB-4C19-AFAA-23854B3A3E7B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7" authorId="0" shapeId="0" xr:uid="{6406D8DD-67E5-4638-8A0A-3E63EE48CD39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7" authorId="0" shapeId="0" xr:uid="{E9C37250-8653-4738-8C14-5C37035EACC7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7" authorId="0" shapeId="0" xr:uid="{FDB7BE9A-78FF-43AD-A0E6-BBD76D5F4F10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7" authorId="0" shapeId="0" xr:uid="{1E499CAF-0349-4149-BC75-BEB5D42027DA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7" authorId="0" shapeId="0" xr:uid="{641535C7-2284-4648-8FC1-866CD60E4319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7" authorId="0" shapeId="0" xr:uid="{E0751212-4D21-4099-AE0D-07B365B072B3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8" authorId="0" shapeId="0" xr:uid="{6627E925-F3C7-4D5D-A85B-3641FC6C21FE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8" authorId="0" shapeId="0" xr:uid="{FB582134-8CC4-4C16-B098-85C54EBA27DE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8" authorId="0" shapeId="0" xr:uid="{0ED6C54B-E0F9-481E-81A7-9FF5F2E9720E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8" authorId="0" shapeId="0" xr:uid="{26FF0038-CD36-4B13-8A0F-A81C13B8D076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8" authorId="0" shapeId="0" xr:uid="{AB309885-491C-4982-BA84-BC5E1AB3C963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8" authorId="0" shapeId="0" xr:uid="{4EBFC02A-4522-44EC-8BAD-D2D62C488805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8" authorId="0" shapeId="0" xr:uid="{EF040236-96A7-41C5-8A63-C84BF984F33F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8" authorId="0" shapeId="0" xr:uid="{162BD4F9-D695-4020-81AC-133843845D15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8" authorId="0" shapeId="0" xr:uid="{BCA2CF18-98EC-4191-A81C-4BFAB2A112D2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8" authorId="0" shapeId="0" xr:uid="{F67FEEAD-CEFC-418E-9080-A0AC8BA217AB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20" authorId="0" shapeId="0" xr:uid="{CB0C07D0-1A8E-4913-98D2-626FA5A987CA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20" authorId="0" shapeId="0" xr:uid="{F24B22A7-8519-48F4-B8F0-BA5A126FCAC9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20" authorId="0" shapeId="0" xr:uid="{564427BC-4240-4E94-AAB5-E4195059A8B4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20" authorId="0" shapeId="0" xr:uid="{00B034BC-487D-4B35-BE50-FD3739B6B33D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20" authorId="0" shapeId="0" xr:uid="{E2BD7A2D-0ACA-4AC7-A718-EC577A391591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20" authorId="0" shapeId="0" xr:uid="{6176461A-C09A-4E29-A482-68A23E686D3C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20" authorId="0" shapeId="0" xr:uid="{D3669603-078C-4DE1-AB98-9968A0922D25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20" authorId="0" shapeId="0" xr:uid="{6D17E0B2-3D43-4F4C-BA0E-BC0D5D6D5278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20" authorId="0" shapeId="0" xr:uid="{4E664675-7057-4AC9-BD88-8221943A070F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20" authorId="0" shapeId="0" xr:uid="{1B1657FB-C4E3-41BA-B962-72BDE19E76C1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21" authorId="0" shapeId="0" xr:uid="{AD27B783-4BD9-4224-BCE3-8E2F405CC8E9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21" authorId="0" shapeId="0" xr:uid="{0CF7D85D-1067-479C-847A-80D5E54004A9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21" authorId="0" shapeId="0" xr:uid="{025F8D2B-6010-43FF-85D9-24DDB90D6153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21" authorId="0" shapeId="0" xr:uid="{53D77DA4-1979-49FE-976B-962D28FCFCA4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21" authorId="0" shapeId="0" xr:uid="{34135107-BD82-42EE-858D-40712289833C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21" authorId="0" shapeId="0" xr:uid="{4D52F05A-F4DE-4374-87F5-1EB74AC56D15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21" authorId="0" shapeId="0" xr:uid="{ABC8D4DB-B691-4B56-BA37-0D2D292B46B7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21" authorId="0" shapeId="0" xr:uid="{28D7C73A-B0B7-4239-967A-2F099FCF3B3A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21" authorId="0" shapeId="0" xr:uid="{0F875E1C-E5EE-44DC-B571-C8F980C182F5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21" authorId="0" shapeId="0" xr:uid="{B31CA0C5-17B6-4816-9122-3C0B782D6356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3" authorId="0" shapeId="0" xr:uid="{8D94B0D7-F81B-42A4-8118-ABADFD025917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3" authorId="0" shapeId="0" xr:uid="{8BB044A2-2898-4150-8EBE-F69733D050D6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3" authorId="0" shapeId="0" xr:uid="{98496F43-E187-4C37-A320-B5E133DE2EB2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3" authorId="0" shapeId="0" xr:uid="{3FCEE22B-841F-485A-B130-71E7C183F406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3" authorId="0" shapeId="0" xr:uid="{54201369-B195-4575-B224-7CD97B3C55C4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3" authorId="0" shapeId="0" xr:uid="{9A976E91-320F-44F7-A9A2-3CF2539ECB82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3" authorId="0" shapeId="0" xr:uid="{03477F3C-D5A4-4A75-A2D9-0DDA2F74FF71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3" authorId="0" shapeId="0" xr:uid="{F90D2268-7D16-43DF-8D85-CC1534709AE8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3" authorId="0" shapeId="0" xr:uid="{A7AFE807-66BC-4BA1-A4BD-F8AEDAE6EF93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3" authorId="0" shapeId="0" xr:uid="{481BDEC1-4C1E-48D0-8B9F-B1A372934E68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4" authorId="0" shapeId="0" xr:uid="{6773E2DA-4740-4CC5-9445-2EB75CC33F69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4" authorId="0" shapeId="0" xr:uid="{AFBF4365-087C-4D61-AAA2-8FBCB989A238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4" authorId="0" shapeId="0" xr:uid="{435DA2C9-0019-4D2A-8306-CB3AC5541EB0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4" authorId="0" shapeId="0" xr:uid="{FAF5CCA6-08B8-426E-B56E-8A8C9D7CC6E0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4" authorId="0" shapeId="0" xr:uid="{8E8A09F9-0BD9-4A6F-B904-66EDBE91B7A6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4" authorId="0" shapeId="0" xr:uid="{F0738310-2C1A-45CD-85D8-04251D794FB2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4" authorId="0" shapeId="0" xr:uid="{F357EBA6-0159-4C8E-A551-11F938290A4E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4" authorId="0" shapeId="0" xr:uid="{001CD951-FA87-4C46-A0FA-38BAA322C2AE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4" authorId="0" shapeId="0" xr:uid="{3D972EB6-F430-4133-965D-AD1B1811991F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4" authorId="0" shapeId="0" xr:uid="{39E36166-0FEF-487A-864F-3839AEE1EA10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6" authorId="0" shapeId="0" xr:uid="{DA867171-C4EE-426C-8E87-27E659997D5E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6" authorId="0" shapeId="0" xr:uid="{88846C3E-A9EC-4531-9ED0-327A23108FB3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6" authorId="0" shapeId="0" xr:uid="{ECD75E3E-0035-4E0D-8ADC-A12F3F3BAC5A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6" authorId="0" shapeId="0" xr:uid="{978D6400-7A42-4E84-BAFB-C02FEB05B751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6" authorId="0" shapeId="0" xr:uid="{57ACCFDF-4A8F-4DE1-AE38-78D69C6C3F06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6" authorId="0" shapeId="0" xr:uid="{3088175E-CBEC-4BFD-92DF-0346A841F6D6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6" authorId="0" shapeId="0" xr:uid="{0C7F7E6B-64B9-4DBE-87F2-431CC3D7610A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6" authorId="0" shapeId="0" xr:uid="{EF4FB1E0-399C-4D87-9746-586FFD154EE1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6" authorId="0" shapeId="0" xr:uid="{8F4FC7BD-5544-4946-AAF9-8E4FDE74580B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6" authorId="0" shapeId="0" xr:uid="{F00F4519-2B97-4F9A-80B6-634CA46FE802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7" authorId="0" shapeId="0" xr:uid="{6BFB5D15-4968-4D5A-BFF0-0AAF7992ADD2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7" authorId="0" shapeId="0" xr:uid="{A6A094C1-6EAB-4858-90E3-C2182FE614D3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7" authorId="0" shapeId="0" xr:uid="{E3391E17-7A3C-4006-8F8D-B77705B045BB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7" authorId="0" shapeId="0" xr:uid="{E8484590-CA91-4022-A6C3-EE720103AC45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7" authorId="0" shapeId="0" xr:uid="{3825F899-9FCE-4CEA-B61A-97F130D50B4A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7" authorId="0" shapeId="0" xr:uid="{6FF448F2-A42A-4578-9203-4FA12BB95526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7" authorId="0" shapeId="0" xr:uid="{0C844754-D424-46B6-A950-2A969EC5145D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7" authorId="0" shapeId="0" xr:uid="{85B2FF30-3F04-48B3-BEAB-2D8FEDAA3283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7" authorId="0" shapeId="0" xr:uid="{2B7170A0-4117-4181-8198-D5772C6198EA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7" authorId="0" shapeId="0" xr:uid="{014B1C5B-43F8-4AA9-B1B1-1F725FDACA6F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<sst xmlns="http://schemas.openxmlformats.org/spreadsheetml/2006/main" count="524" uniqueCount="277">
  <si>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</si>
  <si>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</si>
  <si>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</si>
  <si>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</si>
  <si>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muzikos mokykla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</si>
  <si>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</si>
  <si>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Įm.k.191649661 Kvietinių  g. 2</t>
  </si>
  <si>
    <t>(viešojo sektoriaus subjekto, parengusio finansinės būklės ataskaitą (konsoliduotąją finansinės būklės ataskaitą), kodas, adresas)</t>
  </si>
  <si>
    <t>FINANSINĖS BŪKLĖS ATASKAITA</t>
  </si>
  <si>
    <t>PAGAL  2025-09-30 D. DUOMENIS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</si>
  <si>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</si>
  <si>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</si>
  <si>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</si>
  <si>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</si>
  <si>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</si>
  <si>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</si>
  <si>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</si>
  <si>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</si>
  <si>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</si>
  <si>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</si>
  <si>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</si>
  <si>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</si>
  <si>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</si>
  <si>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</si>
  <si>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</si>
  <si>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</si>
  <si>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</si>
  <si>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</si>
  <si>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</si>
  <si>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</si>
  <si>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</si>
  <si>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</si>
  <si>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</si>
  <si>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</si>
  <si>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</si>
  <si>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</si>
  <si>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</si>
  <si>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</si>
  <si>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</si>
  <si>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</si>
  <si>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</si>
  <si>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</si>
  <si>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</si>
  <si>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</si>
  <si>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</si>
  <si>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</si>
  <si>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</si>
  <si>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</si>
  <si>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</si>
  <si>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</si>
  <si>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</si>
  <si>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</si>
  <si>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</si>
  <si>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</si>
  <si>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</si>
  <si>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</si>
  <si>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</si>
  <si>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</si>
  <si>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</si>
  <si>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</si>
  <si>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</si>
  <si>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</si>
  <si>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</si>
  <si>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</si>
  <si>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</si>
  <si>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</si>
  <si>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</si>
  <si>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</si>
  <si>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</si>
  <si>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</si>
  <si>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</si>
  <si>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</si>
  <si>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</si>
  <si>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</si>
  <si>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</si>
  <si>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</si>
  <si>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</si>
  <si>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</si>
  <si>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</si>
  <si>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</si>
  <si>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</si>
  <si>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</si>
  <si>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</si>
  <si>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</si>
  <si>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</si>
  <si>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</si>
  <si>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</si>
  <si>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</si>
  <si>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</si>
  <si>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</si>
  <si>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</si>
  <si>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</si>
  <si>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</si>
  <si>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</si>
  <si>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</si>
  <si>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</si>
  <si>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</si>
  <si>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</si>
  <si>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</si>
  <si>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</si>
  <si>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</si>
  <si>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</si>
  <si>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</si>
  <si>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</si>
  <si>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</si>
  <si>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</si>
  <si>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</si>
  <si>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</si>
  <si>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</si>
  <si>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</si>
  <si>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</si>
  <si>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</si>
  <si>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</si>
  <si>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</si>
  <si>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</si>
  <si>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</si>
  <si>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</si>
  <si>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</si>
  <si>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</si>
  <si>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</si>
  <si>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</si>
  <si>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</si>
  <si>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</si>
  <si>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</si>
  <si>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</si>
  <si>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</si>
  <si>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</si>
  <si>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</si>
  <si>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</si>
  <si>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</si>
  <si>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</si>
  <si>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</si>
  <si>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</si>
  <si>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Danutė Ruškytė</t>
  </si>
  <si>
    <t>(viešojo sektoriaus subjekto vadovo arba jo įgalioto administracijos vadovo pareigų pavadinimas)</t>
  </si>
  <si>
    <t>(parašas)</t>
  </si>
  <si>
    <t>(vardas ir pavardė)</t>
  </si>
  <si>
    <t xml:space="preserve">(ataskaitą parengusio asmens pareigų pavadinimas)                  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</si>
  <si>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</si>
  <si>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</si>
  <si>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</si>
  <si>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</si>
  <si>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</si>
  <si>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</si>
  <si>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</si>
  <si>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</si>
  <si>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</si>
  <si>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</si>
  <si>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</si>
  <si>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</si>
  <si>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</si>
  <si>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</si>
  <si>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</si>
  <si>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</si>
  <si>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</si>
  <si>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</si>
  <si>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</si>
  <si>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</si>
  <si>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</si>
  <si>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</si>
  <si>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</si>
  <si>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</si>
  <si>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</si>
  <si>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</si>
  <si>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</si>
  <si>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</si>
  <si>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</si>
  <si>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</si>
  <si>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</si>
  <si>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</si>
  <si>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</si>
  <si>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</si>
  <si>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</si>
  <si>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</si>
  <si>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</si>
  <si>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</si>
  <si>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</si>
  <si>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</si>
  <si>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</si>
  <si>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</si>
  <si>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</si>
  <si>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</si>
  <si>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</si>
  <si>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</si>
  <si>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</si>
  <si>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</si>
  <si>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</si>
  <si>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</si>
  <si>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</si>
  <si>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</si>
  <si>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</si>
  <si>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</si>
  <si>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</si>
  <si>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</si>
  <si>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</si>
  <si>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</si>
  <si>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</si>
  <si>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</si>
  <si>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</si>
  <si>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</si>
  <si>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</si>
  <si>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</si>
  <si>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</si>
  <si>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</si>
  <si>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</si>
  <si>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</si>
  <si>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</si>
  <si>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</si>
  <si>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</si>
  <si>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</si>
  <si>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</si>
  <si>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</si>
  <si>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</si>
  <si>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</si>
  <si>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</si>
  <si>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</si>
  <si>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</si>
  <si>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</si>
  <si>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</si>
  <si>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</si>
  <si>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</si>
  <si>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</si>
  <si>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</si>
  <si>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</si>
  <si>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</si>
  <si>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</si>
  <si>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</si>
  <si>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</si>
  <si>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</si>
  <si>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</si>
  <si>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</si>
  <si>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</si>
  <si>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</si>
  <si>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</si>
  <si>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</si>
  <si>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</si>
  <si>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</si>
  <si>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</si>
  <si>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</si>
  <si>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</si>
  <si>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</si>
  <si>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</si>
  <si>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</si>
  <si>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</si>
  <si>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</si>
  <si>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</si>
  <si>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</si>
  <si>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</si>
  <si>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</si>
  <si>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</si>
  <si>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</si>
  <si>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</si>
  <si>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</si>
  <si>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</si>
  <si>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</si>
  <si>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</si>
  <si>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</si>
  <si>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</si>
  <si>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</si>
  <si>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</si>
  <si>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</si>
  <si>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Direktorė</t>
  </si>
  <si>
    <t>P04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</si>
  <si>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</si>
  <si>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</si>
  <si>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</si>
  <si>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</si>
  <si>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</si>
  <si>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</si>
  <si>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</si>
  <si>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</si>
  <si>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</si>
  <si>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>P23</t>
  </si>
  <si>
    <t xml:space="preserve">Pateikimo valiuta ir tikslumas: eurais </t>
  </si>
  <si>
    <t>2025-10-28  Nr.____</t>
  </si>
  <si>
    <t>Violeta Karbauskaitė</t>
  </si>
  <si>
    <t>Biudžetinių įstaigų centralizuotos apskaitos skyriaus vedėjo pavaduotoja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</si>
</sst>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</font>
    <font>
      <sz val="12"/>
      <name val="Arial"/>
    </font>
    <font>
      <sz val="9"/>
      <color indexed="8"/>
      <name val="Tahoma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12"/>
      <name val="Times New Roman"/>
      <family val="1"/>
    </font>
    <font>
      <u/>
      <sz val="1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1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8" fillId="33" borderId="0" xfId="0" applyFont="1" applyFill="1" applyBorder="1" applyAlignment="1">
      <alignment vertical="center" wrapText="1"/>
    </xf>
    <xf numFmtId="0" fontId="20" fillId="0" borderId="0" xfId="0" applyFont="1"/>
    <xf numFmtId="0" fontId="19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2" fontId="19" fillId="33" borderId="12" xfId="0" applyNumberFormat="1" applyFont="1" applyFill="1" applyBorder="1" applyAlignment="1">
      <alignment horizontal="righ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 wrapText="1"/>
    </xf>
    <xf numFmtId="2" fontId="18" fillId="33" borderId="17" xfId="0" applyNumberFormat="1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16" fontId="18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5" fillId="33" borderId="14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18" fillId="0" borderId="20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2" fontId="18" fillId="33" borderId="12" xfId="0" applyNumberFormat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29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2" fontId="29" fillId="0" borderId="12" xfId="0" applyNumberFormat="1" applyFont="1" applyBorder="1" applyAlignment="1">
      <alignment horizontal="right" vertical="center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2" fontId="27" fillId="0" borderId="12" xfId="0" applyNumberFormat="1" applyFont="1" applyBorder="1" applyAlignment="1">
      <alignment horizontal="right" vertical="center"/>
    </xf>
    <xf numFmtId="2" fontId="27" fillId="33" borderId="17" xfId="0" applyNumberFormat="1" applyFont="1" applyFill="1" applyBorder="1" applyAlignment="1">
      <alignment horizontal="right" vertical="center"/>
    </xf>
    <xf numFmtId="0" fontId="27" fillId="0" borderId="12" xfId="0" applyFont="1" applyBorder="1" applyAlignment="1">
      <alignment vertical="center"/>
    </xf>
    <xf numFmtId="2" fontId="27" fillId="0" borderId="12" xfId="0" applyNumberFormat="1" applyFont="1" applyBorder="1" applyAlignment="1">
      <alignment horizontal="right" vertical="center" wrapText="1"/>
    </xf>
    <xf numFmtId="0" fontId="29" fillId="0" borderId="12" xfId="0" applyFont="1" applyBorder="1" applyAlignment="1">
      <alignment horizontal="left" vertical="center"/>
    </xf>
    <xf numFmtId="0" fontId="37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18" fillId="0" borderId="10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40" fillId="0" borderId="1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40" fillId="34" borderId="12" xfId="0" applyFont="1" applyFill="1" applyBorder="1" applyAlignment="1">
      <alignment horizontal="center" vertical="center" wrapText="1"/>
    </xf>
    <xf numFmtId="0" fontId="40" fillId="34" borderId="12" xfId="0" applyFont="1" applyFill="1" applyBorder="1" applyAlignment="1">
      <alignment horizontal="left" vertical="center" wrapText="1"/>
    </xf>
    <xf numFmtId="4" fontId="29" fillId="34" borderId="12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Alignment="1">
      <alignment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4" fontId="42" fillId="0" borderId="0" xfId="0" applyNumberFormat="1" applyFont="1" applyAlignment="1">
      <alignment vertical="center"/>
    </xf>
    <xf numFmtId="0" fontId="43" fillId="0" borderId="0" xfId="0" applyFont="1"/>
    <xf numFmtId="0" fontId="45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14" fontId="40" fillId="0" borderId="0" xfId="0" applyNumberFormat="1" applyFont="1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0" fillId="33" borderId="25" xfId="0" applyFill="1" applyBorder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47" fillId="0" borderId="25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4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14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4" xfId="0" applyFont="1" applyBorder="1" applyAlignment="1">
      <alignment vertical="center" wrapText="1"/>
    </xf>
    <xf numFmtId="0" fontId="29" fillId="0" borderId="16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40" fillId="0" borderId="17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0D5B5-41D5-46D4-BEFF-1B47EAECFDC9}">
  <dimension ref="A1:H119"/>
  <sheetViews>
    <sheetView showGridLines="0" zoomScale="120" zoomScaleNormal="120" zoomScaleSheetLayoutView="100" workbookViewId="0">
      <selection activeCell="L22" sqref="L22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2" customWidth="1"/>
    <col min="4" max="4" width="2.7109375" style="2" customWidth="1"/>
    <col min="5" max="5" width="59" style="2" customWidth="1"/>
    <col min="6" max="6" width="7.7109375" style="3" customWidth="1"/>
    <col min="7" max="8" width="12.85546875" style="1" customWidth="1"/>
    <col min="9" max="9" width="5.28515625" style="1" customWidth="1"/>
    <col min="10" max="16384" width="9.140625" style="1"/>
  </cols>
  <sheetData>
    <row r="1" spans="1:8" ht="30" customHeight="1">
      <c r="B1" s="159" t="s">
        <v>0</v>
      </c>
      <c r="C1" s="159"/>
      <c r="D1" s="159"/>
      <c r="E1" s="159"/>
      <c r="F1" s="159"/>
      <c r="G1" s="159"/>
      <c r="H1" s="159"/>
    </row>
    <row r="2" spans="1:8">
      <c r="A2" s="4"/>
      <c r="F2" s="160" t="s">
        <v>1</v>
      </c>
      <c r="G2" s="160"/>
      <c r="H2" s="160"/>
    </row>
    <row r="3" spans="1:8">
      <c r="A3" s="4"/>
      <c r="F3" s="161" t="s">
        <v>2</v>
      </c>
      <c r="G3" s="161"/>
      <c r="H3" s="161"/>
    </row>
    <row r="4" spans="1:8">
      <c r="A4" s="4"/>
    </row>
    <row r="5" spans="1:8">
      <c r="A5" s="4"/>
      <c r="B5" s="152" t="s">
        <v>3</v>
      </c>
      <c r="C5" s="152"/>
      <c r="D5" s="152"/>
      <c r="E5" s="152"/>
      <c r="F5" s="152"/>
      <c r="G5" s="152"/>
      <c r="H5" s="152"/>
    </row>
    <row r="6" spans="1:8">
      <c r="A6" s="4"/>
      <c r="B6" s="152"/>
      <c r="C6" s="152"/>
      <c r="D6" s="152"/>
      <c r="E6" s="152"/>
      <c r="F6" s="152"/>
      <c r="G6" s="152"/>
      <c r="H6" s="152"/>
    </row>
    <row r="7" spans="1:8">
      <c r="A7" s="4"/>
      <c r="B7" s="149" t="s">
        <v>4</v>
      </c>
      <c r="C7" s="149"/>
      <c r="D7" s="149"/>
      <c r="E7" s="149"/>
      <c r="F7" s="149"/>
      <c r="G7" s="149"/>
      <c r="H7" s="149"/>
    </row>
    <row r="8" spans="1:8">
      <c r="A8" s="4"/>
      <c r="B8" s="142" t="s">
        <v>5</v>
      </c>
      <c r="C8" s="142"/>
      <c r="D8" s="142"/>
      <c r="E8" s="142"/>
      <c r="F8" s="142"/>
      <c r="G8" s="142"/>
      <c r="H8" s="142"/>
    </row>
    <row r="9" spans="1:8" ht="12.75" customHeight="1">
      <c r="A9" s="4"/>
      <c r="B9" s="149" t="s">
        <v>6</v>
      </c>
      <c r="C9" s="149"/>
      <c r="D9" s="149"/>
      <c r="E9" s="149"/>
      <c r="F9" s="149"/>
      <c r="G9" s="149"/>
      <c r="H9" s="149"/>
    </row>
    <row r="10" spans="1:8">
      <c r="A10" s="4"/>
      <c r="B10" s="135" t="s">
        <v>7</v>
      </c>
      <c r="C10" s="135"/>
      <c r="D10" s="135"/>
      <c r="E10" s="135"/>
      <c r="F10" s="135"/>
      <c r="G10" s="135"/>
      <c r="H10" s="135"/>
    </row>
    <row r="11" spans="1:8">
      <c r="A11" s="4"/>
      <c r="B11" s="150"/>
      <c r="C11" s="150"/>
      <c r="D11" s="150"/>
      <c r="E11" s="150"/>
      <c r="F11" s="150"/>
      <c r="G11" s="150"/>
      <c r="H11" s="150"/>
    </row>
    <row r="12" spans="1:8">
      <c r="A12" s="4"/>
      <c r="B12" s="151"/>
      <c r="C12" s="151"/>
      <c r="D12" s="151"/>
      <c r="E12" s="151"/>
      <c r="F12" s="151"/>
    </row>
    <row r="13" spans="1:8">
      <c r="A13" s="4"/>
      <c r="B13" s="152" t="s">
        <v>8</v>
      </c>
      <c r="C13" s="152"/>
      <c r="D13" s="152"/>
      <c r="E13" s="152"/>
      <c r="F13" s="152"/>
      <c r="G13" s="152"/>
      <c r="H13" s="152"/>
    </row>
    <row r="14" spans="1:8">
      <c r="A14" s="4"/>
      <c r="B14" s="152" t="s">
        <v>9</v>
      </c>
      <c r="C14" s="152"/>
      <c r="D14" s="152"/>
      <c r="E14" s="152"/>
      <c r="F14" s="152"/>
      <c r="G14" s="152"/>
      <c r="H14" s="152"/>
    </row>
    <row r="15" spans="1:8">
      <c r="A15" s="4"/>
      <c r="B15" s="5"/>
      <c r="C15" s="6"/>
      <c r="D15" s="6"/>
      <c r="E15" s="6"/>
      <c r="F15" s="6"/>
      <c r="G15" s="7"/>
      <c r="H15" s="7"/>
    </row>
    <row r="16" spans="1:8">
      <c r="A16" s="4"/>
      <c r="B16" s="153" t="s">
        <v>274</v>
      </c>
      <c r="C16" s="153"/>
      <c r="D16" s="153"/>
      <c r="E16" s="153"/>
      <c r="F16" s="153"/>
      <c r="G16" s="153"/>
      <c r="H16" s="153"/>
    </row>
    <row r="17" spans="1:8">
      <c r="A17" s="4"/>
      <c r="B17" s="154" t="s">
        <v>10</v>
      </c>
      <c r="C17" s="154"/>
      <c r="D17" s="154"/>
      <c r="E17" s="154"/>
      <c r="F17" s="154"/>
      <c r="G17" s="154"/>
      <c r="H17" s="154"/>
    </row>
    <row r="18" spans="1:8" ht="12.75" customHeight="1">
      <c r="A18" s="4"/>
      <c r="B18" s="5"/>
      <c r="C18" s="8"/>
      <c r="D18" s="8"/>
      <c r="E18" s="155" t="s">
        <v>273</v>
      </c>
      <c r="F18" s="155"/>
      <c r="G18" s="155"/>
      <c r="H18" s="155"/>
    </row>
    <row r="19" spans="1:8" ht="67.5" customHeight="1">
      <c r="A19" s="4"/>
      <c r="B19" s="9" t="s">
        <v>11</v>
      </c>
      <c r="C19" s="156" t="s">
        <v>12</v>
      </c>
      <c r="D19" s="157"/>
      <c r="E19" s="158"/>
      <c r="F19" s="11" t="s">
        <v>13</v>
      </c>
      <c r="G19" s="10" t="s">
        <v>14</v>
      </c>
      <c r="H19" s="10" t="s">
        <v>15</v>
      </c>
    </row>
    <row r="20" spans="1:8" s="2" customFormat="1" ht="12.75" customHeight="1">
      <c r="A20" s="4"/>
      <c r="B20" s="10" t="s">
        <v>16</v>
      </c>
      <c r="C20" s="12" t="s">
        <v>17</v>
      </c>
      <c r="D20" s="13"/>
      <c r="E20" s="14"/>
      <c r="F20" s="15"/>
      <c r="G20" s="16">
        <f>SUM(G21,G27,G37,G38,G39)</f>
        <v>535127.4</v>
      </c>
      <c r="H20" s="16">
        <f>SUM(H21,H27,H37,H38,H39)</f>
        <v>550390.73</v>
      </c>
    </row>
    <row r="21" spans="1:8" s="2" customFormat="1" ht="12.75" customHeight="1">
      <c r="A21" s="4"/>
      <c r="B21" s="17" t="s">
        <v>18</v>
      </c>
      <c r="C21" s="18" t="s">
        <v>19</v>
      </c>
      <c r="D21" s="19"/>
      <c r="E21" s="20"/>
      <c r="F21" s="15"/>
      <c r="G21" s="21">
        <f>SUM(G22:G26)</f>
        <v>0</v>
      </c>
      <c r="H21" s="21">
        <f>SUM(H22:H26)</f>
        <v>0</v>
      </c>
    </row>
    <row r="22" spans="1:8" s="2" customFormat="1" ht="12.75" customHeight="1">
      <c r="A22" s="4"/>
      <c r="B22" s="15" t="s">
        <v>20</v>
      </c>
      <c r="C22" s="22"/>
      <c r="D22" s="23" t="s">
        <v>21</v>
      </c>
      <c r="E22" s="24"/>
      <c r="F22" s="25"/>
      <c r="G22" s="21" t="s">
        <v>22</v>
      </c>
      <c r="H22" s="21" t="s">
        <v>22</v>
      </c>
    </row>
    <row r="23" spans="1:8" s="2" customFormat="1" ht="12.75" customHeight="1">
      <c r="A23" s="4"/>
      <c r="B23" s="15" t="s">
        <v>23</v>
      </c>
      <c r="C23" s="22"/>
      <c r="D23" s="23" t="s">
        <v>24</v>
      </c>
      <c r="E23" s="26"/>
      <c r="F23" s="27"/>
      <c r="G23" s="21">
        <v>0</v>
      </c>
      <c r="H23" s="21">
        <v>0</v>
      </c>
    </row>
    <row r="24" spans="1:8" s="2" customFormat="1" ht="12.75" customHeight="1">
      <c r="A24" s="4"/>
      <c r="B24" s="15" t="s">
        <v>25</v>
      </c>
      <c r="C24" s="22"/>
      <c r="D24" s="23" t="s">
        <v>26</v>
      </c>
      <c r="E24" s="26"/>
      <c r="F24" s="27"/>
      <c r="G24" s="21" t="s">
        <v>22</v>
      </c>
      <c r="H24" s="21" t="s">
        <v>22</v>
      </c>
    </row>
    <row r="25" spans="1:8" s="2" customFormat="1" ht="12.75" customHeight="1">
      <c r="A25" s="4"/>
      <c r="B25" s="15" t="s">
        <v>27</v>
      </c>
      <c r="C25" s="22"/>
      <c r="D25" s="23" t="s">
        <v>28</v>
      </c>
      <c r="E25" s="26"/>
      <c r="F25" s="17"/>
      <c r="G25" s="21" t="s">
        <v>22</v>
      </c>
      <c r="H25" s="21" t="s">
        <v>22</v>
      </c>
    </row>
    <row r="26" spans="1:8" s="2" customFormat="1" ht="12.75" customHeight="1">
      <c r="A26" s="4"/>
      <c r="B26" s="28" t="s">
        <v>29</v>
      </c>
      <c r="C26" s="22"/>
      <c r="D26" s="29" t="s">
        <v>30</v>
      </c>
      <c r="E26" s="24"/>
      <c r="F26" s="17"/>
      <c r="G26" s="21" t="s">
        <v>22</v>
      </c>
      <c r="H26" s="21" t="s">
        <v>22</v>
      </c>
    </row>
    <row r="27" spans="1:8" s="2" customFormat="1" ht="12.75" customHeight="1">
      <c r="A27" s="4"/>
      <c r="B27" s="30" t="s">
        <v>31</v>
      </c>
      <c r="C27" s="31" t="s">
        <v>32</v>
      </c>
      <c r="D27" s="32"/>
      <c r="E27" s="33"/>
      <c r="F27" s="17" t="s">
        <v>262</v>
      </c>
      <c r="G27" s="21">
        <f>SUM(G28:G36)</f>
        <v>535127.4</v>
      </c>
      <c r="H27" s="21">
        <f>SUM(H28:H36)</f>
        <v>550390.73</v>
      </c>
    </row>
    <row r="28" spans="1:8" s="2" customFormat="1" ht="12.75" customHeight="1">
      <c r="A28" s="4"/>
      <c r="B28" s="15" t="s">
        <v>33</v>
      </c>
      <c r="C28" s="22"/>
      <c r="D28" s="23" t="s">
        <v>34</v>
      </c>
      <c r="E28" s="26"/>
      <c r="F28" s="27"/>
      <c r="G28" s="21" t="s">
        <v>22</v>
      </c>
      <c r="H28" s="21" t="s">
        <v>22</v>
      </c>
    </row>
    <row r="29" spans="1:8" s="2" customFormat="1" ht="12.75" customHeight="1">
      <c r="A29" s="4"/>
      <c r="B29" s="15" t="s">
        <v>35</v>
      </c>
      <c r="C29" s="22"/>
      <c r="D29" s="23" t="s">
        <v>36</v>
      </c>
      <c r="E29" s="26"/>
      <c r="F29" s="27"/>
      <c r="G29" s="21">
        <v>440955.8</v>
      </c>
      <c r="H29" s="21">
        <v>445946.3</v>
      </c>
    </row>
    <row r="30" spans="1:8" s="2" customFormat="1" ht="12.75" customHeight="1">
      <c r="A30" s="4"/>
      <c r="B30" s="15" t="s">
        <v>37</v>
      </c>
      <c r="C30" s="22"/>
      <c r="D30" s="23" t="s">
        <v>38</v>
      </c>
      <c r="E30" s="26"/>
      <c r="F30" s="27"/>
      <c r="G30" s="21" t="s">
        <v>22</v>
      </c>
      <c r="H30" s="21" t="s">
        <v>22</v>
      </c>
    </row>
    <row r="31" spans="1:8" s="2" customFormat="1" ht="12.75" customHeight="1">
      <c r="A31" s="4"/>
      <c r="B31" s="15" t="s">
        <v>39</v>
      </c>
      <c r="C31" s="22"/>
      <c r="D31" s="23" t="s">
        <v>40</v>
      </c>
      <c r="E31" s="26"/>
      <c r="F31" s="27"/>
      <c r="G31" s="21" t="s">
        <v>22</v>
      </c>
      <c r="H31" s="21" t="s">
        <v>22</v>
      </c>
    </row>
    <row r="32" spans="1:8" s="2" customFormat="1" ht="12.75" customHeight="1">
      <c r="A32" s="4"/>
      <c r="B32" s="15" t="s">
        <v>41</v>
      </c>
      <c r="C32" s="22"/>
      <c r="D32" s="23" t="s">
        <v>42</v>
      </c>
      <c r="E32" s="26"/>
      <c r="F32" s="27"/>
      <c r="G32" s="21">
        <v>23923.439999999999</v>
      </c>
      <c r="H32" s="21">
        <v>30747.41</v>
      </c>
    </row>
    <row r="33" spans="1:8" s="2" customFormat="1" ht="12.75" customHeight="1">
      <c r="A33" s="4"/>
      <c r="B33" s="15" t="s">
        <v>43</v>
      </c>
      <c r="C33" s="22"/>
      <c r="D33" s="23" t="s">
        <v>44</v>
      </c>
      <c r="E33" s="26"/>
      <c r="F33" s="27"/>
      <c r="G33" s="21" t="s">
        <v>22</v>
      </c>
      <c r="H33" s="21" t="s">
        <v>22</v>
      </c>
    </row>
    <row r="34" spans="1:8" s="2" customFormat="1" ht="12.75" customHeight="1">
      <c r="A34" s="4"/>
      <c r="B34" s="15" t="s">
        <v>45</v>
      </c>
      <c r="C34" s="22"/>
      <c r="D34" s="23" t="s">
        <v>46</v>
      </c>
      <c r="E34" s="26"/>
      <c r="F34" s="27"/>
      <c r="G34" s="21">
        <v>70248.160000000003</v>
      </c>
      <c r="H34" s="21">
        <v>73697.02</v>
      </c>
    </row>
    <row r="35" spans="1:8" s="2" customFormat="1" ht="12.75" customHeight="1">
      <c r="A35" s="4"/>
      <c r="B35" s="15" t="s">
        <v>47</v>
      </c>
      <c r="C35" s="34"/>
      <c r="D35" s="35" t="s">
        <v>48</v>
      </c>
      <c r="E35" s="36"/>
      <c r="F35" s="27"/>
      <c r="G35" s="21" t="s">
        <v>22</v>
      </c>
      <c r="H35" s="21" t="s">
        <v>22</v>
      </c>
    </row>
    <row r="36" spans="1:8" s="2" customFormat="1" ht="12.75" customHeight="1">
      <c r="A36" s="4"/>
      <c r="B36" s="15" t="s">
        <v>49</v>
      </c>
      <c r="C36" s="22"/>
      <c r="D36" s="23" t="s">
        <v>50</v>
      </c>
      <c r="E36" s="26"/>
      <c r="F36" s="17"/>
      <c r="G36" s="21" t="s">
        <v>22</v>
      </c>
      <c r="H36" s="21" t="s">
        <v>22</v>
      </c>
    </row>
    <row r="37" spans="1:8" s="2" customFormat="1" ht="12.75" customHeight="1">
      <c r="A37" s="4"/>
      <c r="B37" s="17" t="s">
        <v>51</v>
      </c>
      <c r="C37" s="37" t="s">
        <v>52</v>
      </c>
      <c r="D37" s="37"/>
      <c r="E37" s="38"/>
      <c r="F37" s="17"/>
      <c r="G37" s="21" t="s">
        <v>22</v>
      </c>
      <c r="H37" s="21" t="s">
        <v>22</v>
      </c>
    </row>
    <row r="38" spans="1:8" s="2" customFormat="1" ht="12.75" customHeight="1">
      <c r="A38" s="4"/>
      <c r="B38" s="17" t="s">
        <v>53</v>
      </c>
      <c r="C38" s="37" t="s">
        <v>54</v>
      </c>
      <c r="D38" s="37"/>
      <c r="E38" s="38"/>
      <c r="F38" s="27"/>
      <c r="G38" s="21" t="s">
        <v>22</v>
      </c>
      <c r="H38" s="21" t="s">
        <v>22</v>
      </c>
    </row>
    <row r="39" spans="1:8" s="2" customFormat="1" ht="12.75" customHeight="1">
      <c r="A39" s="4"/>
      <c r="B39" s="17" t="s">
        <v>55</v>
      </c>
      <c r="C39" s="37" t="s">
        <v>56</v>
      </c>
      <c r="D39" s="22"/>
      <c r="E39" s="39"/>
      <c r="F39" s="27"/>
      <c r="G39" s="21" t="s">
        <v>22</v>
      </c>
      <c r="H39" s="21" t="s">
        <v>22</v>
      </c>
    </row>
    <row r="40" spans="1:8" s="2" customFormat="1" ht="12.75" customHeight="1">
      <c r="A40" s="4"/>
      <c r="B40" s="10" t="s">
        <v>57</v>
      </c>
      <c r="C40" s="12" t="s">
        <v>58</v>
      </c>
      <c r="D40" s="13"/>
      <c r="E40" s="14"/>
      <c r="F40" s="27"/>
      <c r="G40" s="21" t="s">
        <v>22</v>
      </c>
      <c r="H40" s="21" t="s">
        <v>22</v>
      </c>
    </row>
    <row r="41" spans="1:8" s="2" customFormat="1" ht="12.75" customHeight="1">
      <c r="A41" s="4"/>
      <c r="B41" s="9" t="s">
        <v>59</v>
      </c>
      <c r="C41" s="40" t="s">
        <v>60</v>
      </c>
      <c r="D41" s="41"/>
      <c r="E41" s="42"/>
      <c r="F41" s="17"/>
      <c r="G41" s="16">
        <f>SUM(G42,G48,G49,G56,G57)</f>
        <v>371438.58999999997</v>
      </c>
      <c r="H41" s="16">
        <f>SUM(H42,H48,H49,H56,H57)</f>
        <v>191749.96999999997</v>
      </c>
    </row>
    <row r="42" spans="1:8" s="2" customFormat="1" ht="12.75" customHeight="1">
      <c r="A42" s="4"/>
      <c r="B42" s="43" t="s">
        <v>18</v>
      </c>
      <c r="C42" s="44" t="s">
        <v>61</v>
      </c>
      <c r="D42" s="45"/>
      <c r="E42" s="46"/>
      <c r="F42" s="17"/>
      <c r="G42" s="21">
        <f>SUM(G43:G47)</f>
        <v>0</v>
      </c>
      <c r="H42" s="21">
        <f>SUM(H43:H47)</f>
        <v>0</v>
      </c>
    </row>
    <row r="43" spans="1:8" s="2" customFormat="1" ht="12.75" customHeight="1">
      <c r="A43" s="4"/>
      <c r="B43" s="47" t="s">
        <v>20</v>
      </c>
      <c r="C43" s="34"/>
      <c r="D43" s="35" t="s">
        <v>62</v>
      </c>
      <c r="E43" s="36"/>
      <c r="F43" s="27"/>
      <c r="G43" s="21" t="s">
        <v>22</v>
      </c>
      <c r="H43" s="21" t="s">
        <v>22</v>
      </c>
    </row>
    <row r="44" spans="1:8" s="2" customFormat="1" ht="12.75" customHeight="1">
      <c r="A44" s="4"/>
      <c r="B44" s="47" t="s">
        <v>23</v>
      </c>
      <c r="C44" s="34"/>
      <c r="D44" s="35" t="s">
        <v>63</v>
      </c>
      <c r="E44" s="36"/>
      <c r="F44" s="27"/>
      <c r="G44" s="21">
        <v>0</v>
      </c>
      <c r="H44" s="21">
        <v>0</v>
      </c>
    </row>
    <row r="45" spans="1:8" s="2" customFormat="1">
      <c r="A45" s="4"/>
      <c r="B45" s="47" t="s">
        <v>25</v>
      </c>
      <c r="C45" s="34"/>
      <c r="D45" s="35" t="s">
        <v>64</v>
      </c>
      <c r="E45" s="36"/>
      <c r="F45" s="27"/>
      <c r="G45" s="21" t="s">
        <v>22</v>
      </c>
      <c r="H45" s="21" t="s">
        <v>22</v>
      </c>
    </row>
    <row r="46" spans="1:8" s="2" customFormat="1">
      <c r="A46" s="4"/>
      <c r="B46" s="47" t="s">
        <v>27</v>
      </c>
      <c r="C46" s="34"/>
      <c r="D46" s="35" t="s">
        <v>65</v>
      </c>
      <c r="E46" s="36"/>
      <c r="F46" s="27"/>
      <c r="G46" s="21" t="s">
        <v>22</v>
      </c>
      <c r="H46" s="21" t="s">
        <v>22</v>
      </c>
    </row>
    <row r="47" spans="1:8" s="2" customFormat="1" ht="12.75" customHeight="1">
      <c r="A47" s="4"/>
      <c r="B47" s="47" t="s">
        <v>29</v>
      </c>
      <c r="C47" s="41"/>
      <c r="D47" s="137" t="s">
        <v>66</v>
      </c>
      <c r="E47" s="138"/>
      <c r="F47" s="27"/>
      <c r="G47" s="21" t="s">
        <v>22</v>
      </c>
      <c r="H47" s="21" t="s">
        <v>22</v>
      </c>
    </row>
    <row r="48" spans="1:8" s="2" customFormat="1" ht="12.75" customHeight="1">
      <c r="A48" s="4"/>
      <c r="B48" s="43" t="s">
        <v>31</v>
      </c>
      <c r="C48" s="49" t="s">
        <v>67</v>
      </c>
      <c r="D48" s="50"/>
      <c r="E48" s="51"/>
      <c r="F48" s="17" t="s">
        <v>263</v>
      </c>
      <c r="G48" s="21">
        <v>105.75</v>
      </c>
      <c r="H48" s="21">
        <v>312.58</v>
      </c>
    </row>
    <row r="49" spans="1:8" s="2" customFormat="1" ht="12.75" customHeight="1">
      <c r="A49" s="4"/>
      <c r="B49" s="43" t="s">
        <v>51</v>
      </c>
      <c r="C49" s="44" t="s">
        <v>68</v>
      </c>
      <c r="D49" s="45"/>
      <c r="E49" s="46"/>
      <c r="F49" s="17" t="s">
        <v>264</v>
      </c>
      <c r="G49" s="21">
        <f>SUM(G50:G55)</f>
        <v>351197.93</v>
      </c>
      <c r="H49" s="21">
        <f>SUM(H50:H55)</f>
        <v>171769.21</v>
      </c>
    </row>
    <row r="50" spans="1:8" s="2" customFormat="1" ht="12.75" customHeight="1">
      <c r="A50" s="4"/>
      <c r="B50" s="47" t="s">
        <v>69</v>
      </c>
      <c r="C50" s="45"/>
      <c r="D50" s="52" t="s">
        <v>70</v>
      </c>
      <c r="E50" s="53"/>
      <c r="F50" s="17"/>
      <c r="G50" s="21" t="s">
        <v>22</v>
      </c>
      <c r="H50" s="21" t="s">
        <v>22</v>
      </c>
    </row>
    <row r="51" spans="1:8" s="2" customFormat="1" ht="12.75" customHeight="1">
      <c r="A51" s="4"/>
      <c r="B51" s="54" t="s">
        <v>71</v>
      </c>
      <c r="C51" s="34"/>
      <c r="D51" s="35" t="s">
        <v>72</v>
      </c>
      <c r="E51" s="55"/>
      <c r="F51" s="56"/>
      <c r="G51" s="21" t="s">
        <v>22</v>
      </c>
      <c r="H51" s="21" t="s">
        <v>22</v>
      </c>
    </row>
    <row r="52" spans="1:8" s="2" customFormat="1" ht="12.75" customHeight="1">
      <c r="A52" s="4"/>
      <c r="B52" s="47" t="s">
        <v>73</v>
      </c>
      <c r="C52" s="34"/>
      <c r="D52" s="35" t="s">
        <v>74</v>
      </c>
      <c r="E52" s="36"/>
      <c r="F52" s="17"/>
      <c r="G52" s="21">
        <v>0</v>
      </c>
      <c r="H52" s="21">
        <v>0</v>
      </c>
    </row>
    <row r="53" spans="1:8" s="2" customFormat="1" ht="12.75" customHeight="1">
      <c r="A53" s="4"/>
      <c r="B53" s="47" t="s">
        <v>75</v>
      </c>
      <c r="C53" s="34"/>
      <c r="D53" s="137" t="s">
        <v>76</v>
      </c>
      <c r="E53" s="138"/>
      <c r="F53" s="17"/>
      <c r="G53" s="21">
        <v>14215</v>
      </c>
      <c r="H53" s="21">
        <v>9895</v>
      </c>
    </row>
    <row r="54" spans="1:8" s="2" customFormat="1" ht="12.75" customHeight="1">
      <c r="A54" s="4"/>
      <c r="B54" s="47" t="s">
        <v>77</v>
      </c>
      <c r="C54" s="34"/>
      <c r="D54" s="35" t="s">
        <v>78</v>
      </c>
      <c r="E54" s="36"/>
      <c r="F54" s="17"/>
      <c r="G54" s="21">
        <v>336982.93</v>
      </c>
      <c r="H54" s="21">
        <v>161819.85</v>
      </c>
    </row>
    <row r="55" spans="1:8" s="2" customFormat="1" ht="12.75" customHeight="1">
      <c r="A55" s="4"/>
      <c r="B55" s="47" t="s">
        <v>79</v>
      </c>
      <c r="C55" s="34"/>
      <c r="D55" s="35" t="s">
        <v>80</v>
      </c>
      <c r="E55" s="36"/>
      <c r="F55" s="17"/>
      <c r="G55" s="21">
        <v>0</v>
      </c>
      <c r="H55" s="21">
        <v>54.36</v>
      </c>
    </row>
    <row r="56" spans="1:8" s="2" customFormat="1" ht="12.75" customHeight="1">
      <c r="A56" s="4"/>
      <c r="B56" s="43" t="s">
        <v>53</v>
      </c>
      <c r="C56" s="57" t="s">
        <v>81</v>
      </c>
      <c r="D56" s="57"/>
      <c r="E56" s="58"/>
      <c r="F56" s="17"/>
      <c r="G56" s="21" t="s">
        <v>22</v>
      </c>
      <c r="H56" s="21" t="s">
        <v>22</v>
      </c>
    </row>
    <row r="57" spans="1:8" s="2" customFormat="1" ht="12.75" customHeight="1">
      <c r="A57" s="4"/>
      <c r="B57" s="43" t="s">
        <v>55</v>
      </c>
      <c r="C57" s="57" t="s">
        <v>82</v>
      </c>
      <c r="D57" s="57"/>
      <c r="E57" s="58"/>
      <c r="F57" s="17" t="s">
        <v>265</v>
      </c>
      <c r="G57" s="21">
        <v>20134.91</v>
      </c>
      <c r="H57" s="21">
        <v>19668.18</v>
      </c>
    </row>
    <row r="58" spans="1:8" s="2" customFormat="1" ht="12.75" customHeight="1">
      <c r="A58" s="4"/>
      <c r="B58" s="17"/>
      <c r="C58" s="31" t="s">
        <v>83</v>
      </c>
      <c r="D58" s="32"/>
      <c r="E58" s="33"/>
      <c r="F58" s="17"/>
      <c r="G58" s="21">
        <f>SUM(G20,G40,G41)</f>
        <v>906565.99</v>
      </c>
      <c r="H58" s="21">
        <f>SUM(H20,H40,H41)</f>
        <v>742140.7</v>
      </c>
    </row>
    <row r="59" spans="1:8" s="2" customFormat="1" ht="12.75" customHeight="1">
      <c r="A59" s="4"/>
      <c r="B59" s="10" t="s">
        <v>84</v>
      </c>
      <c r="C59" s="12" t="s">
        <v>85</v>
      </c>
      <c r="D59" s="12"/>
      <c r="E59" s="59"/>
      <c r="F59" s="17" t="s">
        <v>266</v>
      </c>
      <c r="G59" s="16">
        <f>SUM(G60:G63)</f>
        <v>546037.72</v>
      </c>
      <c r="H59" s="16">
        <f>SUM(H60:H63)</f>
        <v>558995.13</v>
      </c>
    </row>
    <row r="60" spans="1:8" s="2" customFormat="1" ht="12.75" customHeight="1">
      <c r="A60" s="4"/>
      <c r="B60" s="17" t="s">
        <v>18</v>
      </c>
      <c r="C60" s="37" t="s">
        <v>86</v>
      </c>
      <c r="D60" s="37"/>
      <c r="E60" s="38"/>
      <c r="F60" s="17"/>
      <c r="G60" s="21">
        <v>0</v>
      </c>
      <c r="H60" s="21">
        <v>0</v>
      </c>
    </row>
    <row r="61" spans="1:8" s="2" customFormat="1" ht="12.75" customHeight="1">
      <c r="A61" s="4"/>
      <c r="B61" s="30" t="s">
        <v>31</v>
      </c>
      <c r="C61" s="31" t="s">
        <v>87</v>
      </c>
      <c r="D61" s="32"/>
      <c r="E61" s="33"/>
      <c r="F61" s="30"/>
      <c r="G61" s="21">
        <v>466921.7</v>
      </c>
      <c r="H61" s="21">
        <v>477249.51</v>
      </c>
    </row>
    <row r="62" spans="1:8" s="2" customFormat="1" ht="12.75" customHeight="1">
      <c r="A62" s="4"/>
      <c r="B62" s="17" t="s">
        <v>51</v>
      </c>
      <c r="C62" s="146" t="s">
        <v>88</v>
      </c>
      <c r="D62" s="147"/>
      <c r="E62" s="148"/>
      <c r="F62" s="17"/>
      <c r="G62" s="21">
        <v>57573.82</v>
      </c>
      <c r="H62" s="21">
        <v>60352.91</v>
      </c>
    </row>
    <row r="63" spans="1:8" s="2" customFormat="1" ht="12.75" customHeight="1">
      <c r="A63" s="4"/>
      <c r="B63" s="17" t="s">
        <v>89</v>
      </c>
      <c r="C63" s="37" t="s">
        <v>90</v>
      </c>
      <c r="D63" s="22"/>
      <c r="E63" s="39"/>
      <c r="F63" s="17"/>
      <c r="G63" s="21">
        <v>21542.2</v>
      </c>
      <c r="H63" s="21">
        <v>21392.71</v>
      </c>
    </row>
    <row r="64" spans="1:8" s="2" customFormat="1" ht="12.75" customHeight="1">
      <c r="A64" s="4"/>
      <c r="B64" s="10" t="s">
        <v>91</v>
      </c>
      <c r="C64" s="12" t="s">
        <v>92</v>
      </c>
      <c r="D64" s="13"/>
      <c r="E64" s="14"/>
      <c r="F64" s="17"/>
      <c r="G64" s="16">
        <f>SUM(G65,G69)</f>
        <v>330413.46999999997</v>
      </c>
      <c r="H64" s="16">
        <f>SUM(H65,H69)</f>
        <v>163521.38</v>
      </c>
    </row>
    <row r="65" spans="1:8" s="2" customFormat="1" ht="12.75" customHeight="1">
      <c r="A65" s="4"/>
      <c r="B65" s="17" t="s">
        <v>18</v>
      </c>
      <c r="C65" s="18" t="s">
        <v>93</v>
      </c>
      <c r="D65" s="60"/>
      <c r="E65" s="61"/>
      <c r="F65" s="17" t="s">
        <v>267</v>
      </c>
      <c r="G65" s="21">
        <f>SUM(G66:G68)</f>
        <v>62522.75</v>
      </c>
      <c r="H65" s="21">
        <f>SUM(H66:H68)</f>
        <v>62522.75</v>
      </c>
    </row>
    <row r="66" spans="1:8" s="2" customFormat="1">
      <c r="A66" s="4"/>
      <c r="B66" s="15" t="s">
        <v>20</v>
      </c>
      <c r="C66" s="62"/>
      <c r="D66" s="23" t="s">
        <v>94</v>
      </c>
      <c r="E66" s="63"/>
      <c r="F66" s="17"/>
      <c r="G66" s="21" t="s">
        <v>22</v>
      </c>
      <c r="H66" s="21" t="s">
        <v>22</v>
      </c>
    </row>
    <row r="67" spans="1:8" s="2" customFormat="1" ht="12.75" customHeight="1">
      <c r="A67" s="4"/>
      <c r="B67" s="15" t="s">
        <v>23</v>
      </c>
      <c r="C67" s="22"/>
      <c r="D67" s="23" t="s">
        <v>95</v>
      </c>
      <c r="E67" s="26"/>
      <c r="F67" s="17"/>
      <c r="G67" s="21">
        <v>62522.75</v>
      </c>
      <c r="H67" s="21">
        <v>62522.75</v>
      </c>
    </row>
    <row r="68" spans="1:8" s="2" customFormat="1" ht="12.75" customHeight="1">
      <c r="A68" s="4"/>
      <c r="B68" s="15" t="s">
        <v>96</v>
      </c>
      <c r="C68" s="22"/>
      <c r="D68" s="23" t="s">
        <v>97</v>
      </c>
      <c r="E68" s="26"/>
      <c r="F68" s="27"/>
      <c r="G68" s="21" t="s">
        <v>22</v>
      </c>
      <c r="H68" s="21" t="s">
        <v>22</v>
      </c>
    </row>
    <row r="69" spans="1:8" s="64" customFormat="1" ht="12.75" customHeight="1">
      <c r="A69" s="4"/>
      <c r="B69" s="43" t="s">
        <v>31</v>
      </c>
      <c r="C69" s="65" t="s">
        <v>98</v>
      </c>
      <c r="D69" s="66"/>
      <c r="E69" s="67"/>
      <c r="F69" s="43" t="s">
        <v>268</v>
      </c>
      <c r="G69" s="21">
        <f>SUM(G70:G75,G78:G83)</f>
        <v>267890.71999999997</v>
      </c>
      <c r="H69" s="21">
        <f>SUM(H70:H75,H78:H83)</f>
        <v>100998.63</v>
      </c>
    </row>
    <row r="70" spans="1:8" s="2" customFormat="1" ht="12.75" customHeight="1">
      <c r="A70" s="4"/>
      <c r="B70" s="15" t="s">
        <v>33</v>
      </c>
      <c r="C70" s="22"/>
      <c r="D70" s="23" t="s">
        <v>99</v>
      </c>
      <c r="E70" s="24"/>
      <c r="F70" s="17"/>
      <c r="G70" s="21" t="s">
        <v>22</v>
      </c>
      <c r="H70" s="21" t="s">
        <v>22</v>
      </c>
    </row>
    <row r="71" spans="1:8" s="2" customFormat="1" ht="12.75" customHeight="1">
      <c r="A71" s="4"/>
      <c r="B71" s="15" t="s">
        <v>35</v>
      </c>
      <c r="C71" s="62"/>
      <c r="D71" s="23" t="s">
        <v>100</v>
      </c>
      <c r="E71" s="63"/>
      <c r="F71" s="17"/>
      <c r="G71" s="21" t="s">
        <v>22</v>
      </c>
      <c r="H71" s="21" t="s">
        <v>22</v>
      </c>
    </row>
    <row r="72" spans="1:8" s="2" customFormat="1">
      <c r="A72" s="4"/>
      <c r="B72" s="15" t="s">
        <v>37</v>
      </c>
      <c r="C72" s="62"/>
      <c r="D72" s="23" t="s">
        <v>101</v>
      </c>
      <c r="E72" s="63"/>
      <c r="F72" s="17"/>
      <c r="G72" s="21" t="s">
        <v>22</v>
      </c>
      <c r="H72" s="21" t="s">
        <v>22</v>
      </c>
    </row>
    <row r="73" spans="1:8" s="2" customFormat="1">
      <c r="A73" s="4"/>
      <c r="B73" s="68" t="s">
        <v>39</v>
      </c>
      <c r="C73" s="45"/>
      <c r="D73" s="69" t="s">
        <v>102</v>
      </c>
      <c r="E73" s="53"/>
      <c r="F73" s="17"/>
      <c r="G73" s="21" t="s">
        <v>22</v>
      </c>
      <c r="H73" s="21" t="s">
        <v>22</v>
      </c>
    </row>
    <row r="74" spans="1:8" s="2" customFormat="1">
      <c r="A74" s="4"/>
      <c r="B74" s="17" t="s">
        <v>41</v>
      </c>
      <c r="C74" s="29"/>
      <c r="D74" s="29" t="s">
        <v>103</v>
      </c>
      <c r="E74" s="24"/>
      <c r="F74" s="70"/>
      <c r="G74" s="21" t="s">
        <v>22</v>
      </c>
      <c r="H74" s="21" t="s">
        <v>22</v>
      </c>
    </row>
    <row r="75" spans="1:8" s="2" customFormat="1" ht="12.75" customHeight="1">
      <c r="A75" s="4"/>
      <c r="B75" s="71" t="s">
        <v>43</v>
      </c>
      <c r="C75" s="66"/>
      <c r="D75" s="72" t="s">
        <v>104</v>
      </c>
      <c r="E75" s="73"/>
      <c r="F75" s="17"/>
      <c r="G75" s="21">
        <f>SUM(G76,G77)</f>
        <v>0</v>
      </c>
      <c r="H75" s="21">
        <f>SUM(H76,H77)</f>
        <v>0</v>
      </c>
    </row>
    <row r="76" spans="1:8" s="2" customFormat="1" ht="12.75" customHeight="1">
      <c r="A76" s="4"/>
      <c r="B76" s="47" t="s">
        <v>105</v>
      </c>
      <c r="C76" s="34"/>
      <c r="D76" s="55"/>
      <c r="E76" s="36" t="s">
        <v>106</v>
      </c>
      <c r="F76" s="17"/>
      <c r="G76" s="21" t="s">
        <v>22</v>
      </c>
      <c r="H76" s="21" t="s">
        <v>22</v>
      </c>
    </row>
    <row r="77" spans="1:8" s="2" customFormat="1" ht="12.75" customHeight="1">
      <c r="A77" s="4"/>
      <c r="B77" s="47" t="s">
        <v>107</v>
      </c>
      <c r="C77" s="34"/>
      <c r="D77" s="55"/>
      <c r="E77" s="36" t="s">
        <v>108</v>
      </c>
      <c r="F77" s="27"/>
      <c r="G77" s="21" t="s">
        <v>22</v>
      </c>
      <c r="H77" s="21" t="s">
        <v>22</v>
      </c>
    </row>
    <row r="78" spans="1:8" s="2" customFormat="1" ht="12.75" customHeight="1">
      <c r="A78" s="4"/>
      <c r="B78" s="47" t="s">
        <v>45</v>
      </c>
      <c r="C78" s="50"/>
      <c r="D78" s="74" t="s">
        <v>109</v>
      </c>
      <c r="E78" s="75"/>
      <c r="F78" s="27"/>
      <c r="G78" s="21">
        <v>0</v>
      </c>
      <c r="H78" s="21">
        <v>0</v>
      </c>
    </row>
    <row r="79" spans="1:8" s="2" customFormat="1" ht="12.75" customHeight="1">
      <c r="A79" s="4"/>
      <c r="B79" s="47" t="s">
        <v>47</v>
      </c>
      <c r="C79" s="76"/>
      <c r="D79" s="35" t="s">
        <v>110</v>
      </c>
      <c r="E79" s="77"/>
      <c r="F79" s="17"/>
      <c r="G79" s="21" t="s">
        <v>22</v>
      </c>
      <c r="H79" s="21" t="s">
        <v>22</v>
      </c>
    </row>
    <row r="80" spans="1:8" s="2" customFormat="1" ht="12.75" customHeight="1">
      <c r="A80" s="4"/>
      <c r="B80" s="47" t="s">
        <v>49</v>
      </c>
      <c r="C80" s="22"/>
      <c r="D80" s="23" t="s">
        <v>111</v>
      </c>
      <c r="E80" s="26"/>
      <c r="F80" s="17"/>
      <c r="G80" s="21">
        <v>940.12</v>
      </c>
      <c r="H80" s="21">
        <v>606.25</v>
      </c>
    </row>
    <row r="81" spans="1:8" s="2" customFormat="1" ht="12.75" customHeight="1">
      <c r="A81" s="4"/>
      <c r="B81" s="47" t="s">
        <v>112</v>
      </c>
      <c r="C81" s="22"/>
      <c r="D81" s="23" t="s">
        <v>113</v>
      </c>
      <c r="E81" s="26"/>
      <c r="F81" s="17"/>
      <c r="G81" s="21">
        <v>168037.37</v>
      </c>
      <c r="H81" s="21">
        <v>10.53</v>
      </c>
    </row>
    <row r="82" spans="1:8" s="2" customFormat="1" ht="12.75" customHeight="1">
      <c r="A82" s="4"/>
      <c r="B82" s="15" t="s">
        <v>114</v>
      </c>
      <c r="C82" s="34"/>
      <c r="D82" s="35" t="s">
        <v>115</v>
      </c>
      <c r="E82" s="36"/>
      <c r="F82" s="17"/>
      <c r="G82" s="21">
        <v>98032.23</v>
      </c>
      <c r="H82" s="21">
        <v>100361.85</v>
      </c>
    </row>
    <row r="83" spans="1:8" s="2" customFormat="1" ht="12.75" customHeight="1">
      <c r="A83" s="4"/>
      <c r="B83" s="15" t="s">
        <v>116</v>
      </c>
      <c r="C83" s="22"/>
      <c r="D83" s="23" t="s">
        <v>117</v>
      </c>
      <c r="E83" s="26"/>
      <c r="F83" s="27"/>
      <c r="G83" s="21">
        <v>881</v>
      </c>
      <c r="H83" s="21">
        <v>20</v>
      </c>
    </row>
    <row r="84" spans="1:8" s="2" customFormat="1" ht="12.75" customHeight="1">
      <c r="A84" s="4"/>
      <c r="B84" s="10" t="s">
        <v>118</v>
      </c>
      <c r="C84" s="78" t="s">
        <v>119</v>
      </c>
      <c r="D84" s="79"/>
      <c r="E84" s="80"/>
      <c r="F84" s="27" t="s">
        <v>269</v>
      </c>
      <c r="G84" s="16">
        <f>SUM(G85,G86,G89,G90)</f>
        <v>30114.799999999999</v>
      </c>
      <c r="H84" s="16">
        <f>SUM(H85,H86,H89,H90)</f>
        <v>19624.190000000199</v>
      </c>
    </row>
    <row r="85" spans="1:8" s="2" customFormat="1" ht="12.75" customHeight="1">
      <c r="A85" s="4"/>
      <c r="B85" s="17" t="s">
        <v>18</v>
      </c>
      <c r="C85" s="37" t="s">
        <v>120</v>
      </c>
      <c r="D85" s="22"/>
      <c r="E85" s="39"/>
      <c r="F85" s="27"/>
      <c r="G85" s="21" t="s">
        <v>22</v>
      </c>
      <c r="H85" s="21" t="s">
        <v>22</v>
      </c>
    </row>
    <row r="86" spans="1:8" s="2" customFormat="1" ht="12.75" customHeight="1">
      <c r="A86" s="4"/>
      <c r="B86" s="17" t="s">
        <v>31</v>
      </c>
      <c r="C86" s="18" t="s">
        <v>121</v>
      </c>
      <c r="D86" s="60"/>
      <c r="E86" s="61"/>
      <c r="F86" s="17"/>
      <c r="G86" s="21">
        <f>SUM(G87,G88)</f>
        <v>0</v>
      </c>
      <c r="H86" s="21">
        <f>SUM(H87,H88)</f>
        <v>0</v>
      </c>
    </row>
    <row r="87" spans="1:8" s="2" customFormat="1" ht="12.75" customHeight="1">
      <c r="A87" s="4"/>
      <c r="B87" s="15" t="s">
        <v>33</v>
      </c>
      <c r="C87" s="22"/>
      <c r="D87" s="23" t="s">
        <v>122</v>
      </c>
      <c r="E87" s="26"/>
      <c r="F87" s="17"/>
      <c r="G87" s="21" t="s">
        <v>22</v>
      </c>
      <c r="H87" s="21" t="s">
        <v>22</v>
      </c>
    </row>
    <row r="88" spans="1:8" s="2" customFormat="1" ht="12.75" customHeight="1">
      <c r="A88" s="4"/>
      <c r="B88" s="15" t="s">
        <v>35</v>
      </c>
      <c r="C88" s="22"/>
      <c r="D88" s="23" t="s">
        <v>123</v>
      </c>
      <c r="E88" s="26"/>
      <c r="F88" s="17"/>
      <c r="G88" s="21" t="s">
        <v>22</v>
      </c>
      <c r="H88" s="21" t="s">
        <v>22</v>
      </c>
    </row>
    <row r="89" spans="1:8" s="2" customFormat="1" ht="12.75" customHeight="1">
      <c r="A89" s="4"/>
      <c r="B89" s="43" t="s">
        <v>51</v>
      </c>
      <c r="C89" s="55" t="s">
        <v>124</v>
      </c>
      <c r="D89" s="55"/>
      <c r="E89" s="48"/>
      <c r="F89" s="17"/>
      <c r="G89" s="21" t="s">
        <v>22</v>
      </c>
      <c r="H89" s="21" t="s">
        <v>22</v>
      </c>
    </row>
    <row r="90" spans="1:8" s="2" customFormat="1" ht="12.75" customHeight="1">
      <c r="A90" s="4"/>
      <c r="B90" s="30" t="s">
        <v>53</v>
      </c>
      <c r="C90" s="31" t="s">
        <v>125</v>
      </c>
      <c r="D90" s="32"/>
      <c r="E90" s="33"/>
      <c r="F90" s="17"/>
      <c r="G90" s="21">
        <f>SUM(G91:G92)</f>
        <v>30114.799999999999</v>
      </c>
      <c r="H90" s="21">
        <f>SUM(H91:H92)</f>
        <v>19624.190000000199</v>
      </c>
    </row>
    <row r="91" spans="1:8" s="2" customFormat="1" ht="12.75" customHeight="1">
      <c r="A91" s="4"/>
      <c r="B91" s="15" t="s">
        <v>126</v>
      </c>
      <c r="C91" s="13"/>
      <c r="D91" s="23" t="s">
        <v>127</v>
      </c>
      <c r="E91" s="81"/>
      <c r="F91" s="27"/>
      <c r="G91" s="21">
        <v>10490.61</v>
      </c>
      <c r="H91" s="21">
        <v>1233.5000000002001</v>
      </c>
    </row>
    <row r="92" spans="1:8" s="2" customFormat="1" ht="12.75" customHeight="1">
      <c r="A92" s="4"/>
      <c r="B92" s="15" t="s">
        <v>128</v>
      </c>
      <c r="C92" s="13"/>
      <c r="D92" s="23" t="s">
        <v>129</v>
      </c>
      <c r="E92" s="81"/>
      <c r="F92" s="27"/>
      <c r="G92" s="21">
        <v>19624.189999999999</v>
      </c>
      <c r="H92" s="21">
        <v>18390.689999999999</v>
      </c>
    </row>
    <row r="93" spans="1:8" s="2" customFormat="1" ht="12.75" customHeight="1">
      <c r="A93" s="4"/>
      <c r="B93" s="10" t="s">
        <v>130</v>
      </c>
      <c r="C93" s="78" t="s">
        <v>131</v>
      </c>
      <c r="D93" s="80"/>
      <c r="E93" s="80"/>
      <c r="F93" s="27"/>
      <c r="G93" s="16"/>
      <c r="H93" s="16"/>
    </row>
    <row r="94" spans="1:8" s="2" customFormat="1" ht="25.5" customHeight="1">
      <c r="A94" s="4"/>
      <c r="B94" s="10"/>
      <c r="C94" s="136" t="s">
        <v>132</v>
      </c>
      <c r="D94" s="137"/>
      <c r="E94" s="138"/>
      <c r="F94" s="17"/>
      <c r="G94" s="82">
        <f>SUM(G59,G64,G84,G93)</f>
        <v>906565.99</v>
      </c>
      <c r="H94" s="82">
        <f>SUM(H59,H64,H84,H93)</f>
        <v>742140.70000000019</v>
      </c>
    </row>
    <row r="95" spans="1:8" s="2" customFormat="1">
      <c r="A95" s="4"/>
      <c r="B95" s="83"/>
      <c r="C95" s="84"/>
      <c r="D95" s="84"/>
      <c r="E95" s="84"/>
      <c r="F95" s="84"/>
      <c r="G95" s="3"/>
      <c r="H95" s="3"/>
    </row>
    <row r="96" spans="1:8" s="2" customFormat="1" ht="12.75" customHeight="1">
      <c r="A96" s="4"/>
      <c r="B96" s="139" t="s">
        <v>261</v>
      </c>
      <c r="C96" s="139"/>
      <c r="D96" s="139"/>
      <c r="E96" s="139"/>
      <c r="F96" s="85"/>
      <c r="G96" s="140" t="s">
        <v>133</v>
      </c>
      <c r="H96" s="140"/>
    </row>
    <row r="97" spans="1:8" s="2" customFormat="1" ht="12.75" customHeight="1">
      <c r="A97" s="4"/>
      <c r="B97" s="141" t="s">
        <v>134</v>
      </c>
      <c r="C97" s="141"/>
      <c r="D97" s="141"/>
      <c r="E97" s="141"/>
      <c r="F97" s="3" t="s">
        <v>135</v>
      </c>
      <c r="G97" s="142" t="s">
        <v>136</v>
      </c>
      <c r="H97" s="142"/>
    </row>
    <row r="98" spans="1:8" s="2" customFormat="1">
      <c r="A98" s="4"/>
      <c r="B98" s="8"/>
      <c r="C98" s="8"/>
      <c r="D98" s="8"/>
      <c r="E98" s="8"/>
      <c r="F98" s="8"/>
      <c r="G98" s="8"/>
      <c r="H98" s="8"/>
    </row>
    <row r="99" spans="1:8" s="2" customFormat="1" ht="12.75" customHeight="1">
      <c r="A99" s="4"/>
      <c r="B99" s="143" t="s">
        <v>276</v>
      </c>
      <c r="C99" s="143"/>
      <c r="D99" s="143"/>
      <c r="E99" s="143"/>
      <c r="F99" s="86"/>
      <c r="G99" s="144" t="s">
        <v>275</v>
      </c>
      <c r="H99" s="145"/>
    </row>
    <row r="100" spans="1:8" s="2" customFormat="1" ht="12.75" customHeight="1">
      <c r="A100" s="4"/>
      <c r="B100" s="134" t="s">
        <v>137</v>
      </c>
      <c r="C100" s="134"/>
      <c r="D100" s="134"/>
      <c r="E100" s="134"/>
      <c r="F100" s="64" t="s">
        <v>135</v>
      </c>
      <c r="G100" s="135" t="s">
        <v>136</v>
      </c>
      <c r="H100" s="135"/>
    </row>
    <row r="101" spans="1:8" s="2" customFormat="1">
      <c r="A101" s="4"/>
      <c r="F101" s="3"/>
    </row>
    <row r="102" spans="1:8" s="2" customFormat="1">
      <c r="A102" s="4"/>
      <c r="F102" s="3"/>
    </row>
    <row r="103" spans="1:8" s="2" customFormat="1">
      <c r="A103" s="4"/>
      <c r="F103" s="3"/>
    </row>
    <row r="104" spans="1:8" s="2" customFormat="1">
      <c r="A104" s="4"/>
      <c r="F104" s="3"/>
    </row>
    <row r="105" spans="1:8" s="2" customFormat="1">
      <c r="A105" s="4"/>
      <c r="F105" s="3"/>
    </row>
    <row r="106" spans="1:8" s="2" customFormat="1">
      <c r="A106" s="4"/>
      <c r="F106" s="3"/>
    </row>
    <row r="107" spans="1:8" s="2" customFormat="1">
      <c r="A107" s="4"/>
      <c r="F107" s="3"/>
    </row>
    <row r="108" spans="1:8" s="2" customFormat="1">
      <c r="A108" s="4"/>
      <c r="F108" s="3"/>
    </row>
    <row r="109" spans="1:8" s="2" customFormat="1">
      <c r="A109" s="4"/>
      <c r="F109" s="3"/>
    </row>
    <row r="110" spans="1:8" s="2" customFormat="1">
      <c r="A110" s="4"/>
      <c r="F110" s="3"/>
    </row>
    <row r="111" spans="1:8" s="2" customFormat="1">
      <c r="A111" s="4"/>
      <c r="F111" s="3"/>
    </row>
    <row r="112" spans="1:8" s="2" customFormat="1">
      <c r="A112" s="4"/>
      <c r="F112" s="3"/>
    </row>
    <row r="113" spans="1:6" s="2" customFormat="1">
      <c r="A113" s="4"/>
      <c r="F113" s="3"/>
    </row>
    <row r="114" spans="1:6" s="2" customFormat="1">
      <c r="A114" s="4"/>
      <c r="F114" s="3"/>
    </row>
    <row r="115" spans="1:6" s="2" customFormat="1">
      <c r="A115" s="4"/>
      <c r="F115" s="3"/>
    </row>
    <row r="116" spans="1:6" s="2" customFormat="1">
      <c r="A116" s="4"/>
      <c r="F116" s="3"/>
    </row>
    <row r="117" spans="1:6" s="2" customFormat="1">
      <c r="A117" s="4"/>
      <c r="F117" s="3"/>
    </row>
    <row r="118" spans="1:6" s="2" customFormat="1">
      <c r="A118" s="4"/>
      <c r="F118" s="3"/>
    </row>
    <row r="119" spans="1:6" s="2" customFormat="1">
      <c r="A119" s="87"/>
      <c r="F119" s="3"/>
    </row>
  </sheetData>
  <mergeCells count="27">
    <mergeCell ref="B8:H8"/>
    <mergeCell ref="B1:H1"/>
    <mergeCell ref="F2:H2"/>
    <mergeCell ref="F3:H3"/>
    <mergeCell ref="B5:H6"/>
    <mergeCell ref="B7:H7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F91D-D689-48BF-9E12-51566AE4DBB5}">
  <sheetPr>
    <pageSetUpPr fitToPage="1"/>
  </sheetPr>
  <dimension ref="B1:J64"/>
  <sheetViews>
    <sheetView tabSelected="1" topLeftCell="A16" zoomScale="120" zoomScaleNormal="120" workbookViewId="0">
      <selection activeCell="B60" sqref="B60:G60"/>
    </sheetView>
  </sheetViews>
  <sheetFormatPr defaultRowHeight="12.75"/>
  <cols>
    <col min="1" max="1" width="3.140625" style="88" customWidth="1"/>
    <col min="2" max="2" width="8" style="88" customWidth="1"/>
    <col min="3" max="3" width="1.5703125" style="88" hidden="1" customWidth="1"/>
    <col min="4" max="4" width="30.140625" style="88" customWidth="1"/>
    <col min="5" max="5" width="18.28515625" style="88" customWidth="1"/>
    <col min="6" max="6" width="9.140625" style="88" hidden="1" customWidth="1"/>
    <col min="7" max="7" width="12.5703125" style="88" customWidth="1"/>
    <col min="8" max="8" width="13.140625" style="88" customWidth="1"/>
    <col min="9" max="9" width="14.7109375" style="88" customWidth="1"/>
    <col min="10" max="10" width="15.85546875" style="88" customWidth="1"/>
    <col min="11" max="16384" width="9.140625" style="88"/>
  </cols>
  <sheetData>
    <row r="1" spans="2:10" ht="30" customHeight="1">
      <c r="B1" s="198" t="s">
        <v>0</v>
      </c>
      <c r="C1" s="198"/>
      <c r="D1" s="198"/>
      <c r="E1" s="198"/>
      <c r="F1" s="198"/>
      <c r="G1" s="198"/>
      <c r="H1" s="198"/>
      <c r="I1" s="198"/>
      <c r="J1" s="198"/>
    </row>
    <row r="2" spans="2:10" ht="15.75" customHeight="1">
      <c r="E2" s="89"/>
      <c r="H2" s="90" t="s">
        <v>138</v>
      </c>
      <c r="I2" s="91"/>
      <c r="J2" s="91"/>
    </row>
    <row r="3" spans="2:10" ht="15.75" customHeight="1">
      <c r="H3" s="90" t="s">
        <v>2</v>
      </c>
      <c r="I3" s="91"/>
      <c r="J3" s="91"/>
    </row>
    <row r="4" spans="2:10" ht="4.5" customHeight="1"/>
    <row r="5" spans="2:10" ht="15.75" customHeight="1">
      <c r="B5" s="199" t="s">
        <v>139</v>
      </c>
      <c r="C5" s="199"/>
      <c r="D5" s="199"/>
      <c r="E5" s="199"/>
      <c r="F5" s="199"/>
      <c r="G5" s="199"/>
      <c r="H5" s="199"/>
      <c r="I5" s="199"/>
      <c r="J5" s="199"/>
    </row>
    <row r="6" spans="2:10" ht="15.75" customHeight="1">
      <c r="B6" s="200" t="s">
        <v>140</v>
      </c>
      <c r="C6" s="200"/>
      <c r="D6" s="200"/>
      <c r="E6" s="200"/>
      <c r="F6" s="200"/>
      <c r="G6" s="200"/>
      <c r="H6" s="200"/>
      <c r="I6" s="200"/>
      <c r="J6" s="200"/>
    </row>
    <row r="7" spans="2:10" ht="15.75" customHeight="1">
      <c r="B7" s="201" t="s">
        <v>4</v>
      </c>
      <c r="C7" s="201"/>
      <c r="D7" s="201"/>
      <c r="E7" s="201"/>
      <c r="F7" s="201"/>
      <c r="G7" s="201"/>
      <c r="H7" s="201"/>
      <c r="I7" s="201"/>
      <c r="J7" s="201"/>
    </row>
    <row r="8" spans="2:10" ht="15" customHeight="1">
      <c r="B8" s="188" t="s">
        <v>141</v>
      </c>
      <c r="C8" s="188"/>
      <c r="D8" s="188"/>
      <c r="E8" s="188"/>
      <c r="F8" s="188"/>
      <c r="G8" s="188"/>
      <c r="H8" s="188"/>
      <c r="I8" s="188"/>
      <c r="J8" s="188"/>
    </row>
    <row r="9" spans="2:10" ht="15" customHeight="1">
      <c r="B9" s="197" t="s">
        <v>6</v>
      </c>
      <c r="C9" s="197"/>
      <c r="D9" s="197"/>
      <c r="E9" s="197"/>
      <c r="F9" s="197"/>
      <c r="G9" s="197"/>
      <c r="H9" s="197"/>
      <c r="I9" s="197"/>
      <c r="J9" s="197"/>
    </row>
    <row r="10" spans="2:10" ht="15" customHeight="1">
      <c r="B10" s="188" t="s">
        <v>142</v>
      </c>
      <c r="C10" s="188"/>
      <c r="D10" s="188"/>
      <c r="E10" s="188"/>
      <c r="F10" s="188"/>
      <c r="G10" s="188"/>
      <c r="H10" s="188"/>
      <c r="I10" s="188"/>
      <c r="J10" s="188"/>
    </row>
    <row r="11" spans="2:10" ht="15" customHeight="1">
      <c r="B11" s="189" t="s">
        <v>143</v>
      </c>
      <c r="C11" s="189"/>
      <c r="D11" s="189"/>
      <c r="E11" s="189"/>
      <c r="F11" s="189"/>
      <c r="G11" s="189"/>
      <c r="H11" s="189"/>
      <c r="I11" s="189"/>
      <c r="J11" s="189"/>
    </row>
    <row r="12" spans="2:10" ht="12" customHeight="1">
      <c r="B12" s="190"/>
      <c r="C12" s="190"/>
      <c r="D12" s="190"/>
      <c r="E12" s="190"/>
      <c r="F12" s="190"/>
      <c r="G12" s="190"/>
      <c r="H12" s="190"/>
      <c r="I12" s="190"/>
      <c r="J12" s="190"/>
    </row>
    <row r="13" spans="2:10" ht="15" customHeight="1">
      <c r="B13" s="191" t="s">
        <v>144</v>
      </c>
      <c r="C13" s="191"/>
      <c r="D13" s="191"/>
      <c r="E13" s="191"/>
      <c r="F13" s="191"/>
      <c r="G13" s="191"/>
      <c r="H13" s="191"/>
      <c r="I13" s="191"/>
      <c r="J13" s="191"/>
    </row>
    <row r="14" spans="2:10" ht="9.75" customHeight="1">
      <c r="B14" s="189"/>
      <c r="C14" s="189"/>
      <c r="D14" s="189"/>
      <c r="E14" s="189"/>
      <c r="F14" s="189"/>
      <c r="G14" s="189"/>
      <c r="H14" s="189"/>
      <c r="I14" s="189"/>
      <c r="J14" s="189"/>
    </row>
    <row r="15" spans="2:10" ht="15" customHeight="1">
      <c r="B15" s="191" t="s">
        <v>9</v>
      </c>
      <c r="C15" s="191"/>
      <c r="D15" s="191"/>
      <c r="E15" s="191"/>
      <c r="F15" s="191"/>
      <c r="G15" s="191"/>
      <c r="H15" s="191"/>
      <c r="I15" s="191"/>
      <c r="J15" s="191"/>
    </row>
    <row r="16" spans="2:10" ht="9.75" customHeight="1">
      <c r="B16" s="92"/>
      <c r="C16" s="93"/>
      <c r="D16" s="93"/>
      <c r="E16" s="93"/>
      <c r="F16" s="93"/>
      <c r="G16" s="93"/>
      <c r="H16" s="93"/>
      <c r="I16" s="93"/>
      <c r="J16" s="93"/>
    </row>
    <row r="17" spans="2:10" ht="15" customHeight="1">
      <c r="B17" s="192" t="s">
        <v>274</v>
      </c>
      <c r="C17" s="192"/>
      <c r="D17" s="192"/>
      <c r="E17" s="192"/>
      <c r="F17" s="192"/>
      <c r="G17" s="192"/>
      <c r="H17" s="192"/>
      <c r="I17" s="192"/>
      <c r="J17" s="192"/>
    </row>
    <row r="18" spans="2:10" ht="15" customHeight="1">
      <c r="B18" s="189" t="s">
        <v>10</v>
      </c>
      <c r="C18" s="189"/>
      <c r="D18" s="189"/>
      <c r="E18" s="189"/>
      <c r="F18" s="189"/>
      <c r="G18" s="189"/>
      <c r="H18" s="189"/>
      <c r="I18" s="189"/>
      <c r="J18" s="189"/>
    </row>
    <row r="19" spans="2:10" s="93" customFormat="1" ht="15" customHeight="1">
      <c r="B19" s="193" t="s">
        <v>273</v>
      </c>
      <c r="C19" s="193"/>
      <c r="D19" s="193"/>
      <c r="E19" s="193"/>
      <c r="F19" s="193"/>
      <c r="G19" s="193"/>
      <c r="H19" s="193"/>
      <c r="I19" s="193"/>
      <c r="J19" s="193"/>
    </row>
    <row r="20" spans="2:10" s="95" customFormat="1" ht="50.1" customHeight="1">
      <c r="B20" s="194" t="s">
        <v>11</v>
      </c>
      <c r="C20" s="195"/>
      <c r="D20" s="194" t="s">
        <v>12</v>
      </c>
      <c r="E20" s="196"/>
      <c r="F20" s="196"/>
      <c r="G20" s="195"/>
      <c r="H20" s="94" t="s">
        <v>145</v>
      </c>
      <c r="I20" s="94" t="s">
        <v>146</v>
      </c>
      <c r="J20" s="94" t="s">
        <v>147</v>
      </c>
    </row>
    <row r="21" spans="2:10" ht="15.75" customHeight="1">
      <c r="B21" s="96" t="s">
        <v>16</v>
      </c>
      <c r="C21" s="97" t="s">
        <v>148</v>
      </c>
      <c r="D21" s="179" t="s">
        <v>148</v>
      </c>
      <c r="E21" s="180"/>
      <c r="F21" s="180"/>
      <c r="G21" s="181"/>
      <c r="H21" s="98"/>
      <c r="I21" s="99">
        <f>SUM(I22,I27,I28)</f>
        <v>1499918.75</v>
      </c>
      <c r="J21" s="99">
        <f>SUM(J22,J27,J28)</f>
        <v>1341917.8999999999</v>
      </c>
    </row>
    <row r="22" spans="2:10" ht="15.75" customHeight="1">
      <c r="B22" s="100" t="s">
        <v>18</v>
      </c>
      <c r="C22" s="101" t="s">
        <v>149</v>
      </c>
      <c r="D22" s="185" t="s">
        <v>149</v>
      </c>
      <c r="E22" s="186"/>
      <c r="F22" s="186"/>
      <c r="G22" s="187"/>
      <c r="H22" s="102"/>
      <c r="I22" s="103">
        <f>SUM(I23:I26)</f>
        <v>1434218.75</v>
      </c>
      <c r="J22" s="103">
        <f>SUM(J23:J26)</f>
        <v>1277827.8999999999</v>
      </c>
    </row>
    <row r="23" spans="2:10" ht="15.75" customHeight="1">
      <c r="B23" s="100" t="s">
        <v>150</v>
      </c>
      <c r="C23" s="101" t="s">
        <v>86</v>
      </c>
      <c r="D23" s="185" t="s">
        <v>86</v>
      </c>
      <c r="E23" s="186"/>
      <c r="F23" s="186"/>
      <c r="G23" s="187"/>
      <c r="H23" s="102"/>
      <c r="I23" s="104">
        <v>87000</v>
      </c>
      <c r="J23" s="104">
        <v>88600</v>
      </c>
    </row>
    <row r="24" spans="2:10" ht="15.75" customHeight="1">
      <c r="B24" s="100" t="s">
        <v>151</v>
      </c>
      <c r="C24" s="105" t="s">
        <v>152</v>
      </c>
      <c r="D24" s="182" t="s">
        <v>152</v>
      </c>
      <c r="E24" s="183"/>
      <c r="F24" s="183"/>
      <c r="G24" s="184"/>
      <c r="H24" s="102"/>
      <c r="I24" s="104">
        <v>1339704.1499999999</v>
      </c>
      <c r="J24" s="104">
        <v>1181644.22</v>
      </c>
    </row>
    <row r="25" spans="2:10" ht="15.75" customHeight="1">
      <c r="B25" s="100" t="s">
        <v>153</v>
      </c>
      <c r="C25" s="101" t="s">
        <v>154</v>
      </c>
      <c r="D25" s="182" t="s">
        <v>154</v>
      </c>
      <c r="E25" s="183"/>
      <c r="F25" s="183"/>
      <c r="G25" s="184"/>
      <c r="H25" s="102"/>
      <c r="I25" s="104">
        <v>2779.09</v>
      </c>
      <c r="J25" s="104">
        <v>2701.9</v>
      </c>
    </row>
    <row r="26" spans="2:10" ht="15.75" customHeight="1">
      <c r="B26" s="100" t="s">
        <v>155</v>
      </c>
      <c r="C26" s="105" t="s">
        <v>156</v>
      </c>
      <c r="D26" s="182" t="s">
        <v>156</v>
      </c>
      <c r="E26" s="183"/>
      <c r="F26" s="183"/>
      <c r="G26" s="184"/>
      <c r="H26" s="102"/>
      <c r="I26" s="104">
        <v>4735.51</v>
      </c>
      <c r="J26" s="104">
        <v>4881.78</v>
      </c>
    </row>
    <row r="27" spans="2:10" ht="15.75" customHeight="1">
      <c r="B27" s="100" t="s">
        <v>31</v>
      </c>
      <c r="C27" s="101" t="s">
        <v>157</v>
      </c>
      <c r="D27" s="182" t="s">
        <v>157</v>
      </c>
      <c r="E27" s="183"/>
      <c r="F27" s="183"/>
      <c r="G27" s="184"/>
      <c r="H27" s="102"/>
      <c r="I27" s="103"/>
      <c r="J27" s="106"/>
    </row>
    <row r="28" spans="2:10" ht="15.75" customHeight="1">
      <c r="B28" s="100" t="s">
        <v>51</v>
      </c>
      <c r="C28" s="101" t="s">
        <v>158</v>
      </c>
      <c r="D28" s="182" t="s">
        <v>158</v>
      </c>
      <c r="E28" s="183"/>
      <c r="F28" s="183"/>
      <c r="G28" s="184"/>
      <c r="H28" s="102" t="s">
        <v>270</v>
      </c>
      <c r="I28" s="103">
        <f>SUM(I29)+SUM(I30)</f>
        <v>65700</v>
      </c>
      <c r="J28" s="103">
        <f>SUM(J29)+SUM(J30)</f>
        <v>64090</v>
      </c>
    </row>
    <row r="29" spans="2:10" ht="15.75" customHeight="1">
      <c r="B29" s="100" t="s">
        <v>159</v>
      </c>
      <c r="C29" s="105" t="s">
        <v>160</v>
      </c>
      <c r="D29" s="182" t="s">
        <v>160</v>
      </c>
      <c r="E29" s="183"/>
      <c r="F29" s="183"/>
      <c r="G29" s="184"/>
      <c r="H29" s="102"/>
      <c r="I29" s="104">
        <v>65700</v>
      </c>
      <c r="J29" s="104">
        <v>64090</v>
      </c>
    </row>
    <row r="30" spans="2:10" ht="15.75" customHeight="1">
      <c r="B30" s="100" t="s">
        <v>161</v>
      </c>
      <c r="C30" s="105" t="s">
        <v>162</v>
      </c>
      <c r="D30" s="182" t="s">
        <v>162</v>
      </c>
      <c r="E30" s="183"/>
      <c r="F30" s="183"/>
      <c r="G30" s="184"/>
      <c r="H30" s="102"/>
      <c r="I30" s="104" t="s">
        <v>22</v>
      </c>
      <c r="J30" s="104" t="s">
        <v>22</v>
      </c>
    </row>
    <row r="31" spans="2:10" ht="15.75" customHeight="1">
      <c r="B31" s="96" t="s">
        <v>57</v>
      </c>
      <c r="C31" s="97" t="s">
        <v>163</v>
      </c>
      <c r="D31" s="179" t="s">
        <v>163</v>
      </c>
      <c r="E31" s="180"/>
      <c r="F31" s="180"/>
      <c r="G31" s="181"/>
      <c r="H31" s="131" t="s">
        <v>271</v>
      </c>
      <c r="I31" s="99">
        <f>SUM(I32:I45)</f>
        <v>1489427.5900000003</v>
      </c>
      <c r="J31" s="99">
        <f>SUM(J32:J45)</f>
        <v>1335277.0199999998</v>
      </c>
    </row>
    <row r="32" spans="2:10" ht="15.75" customHeight="1">
      <c r="B32" s="100" t="s">
        <v>18</v>
      </c>
      <c r="C32" s="101" t="s">
        <v>164</v>
      </c>
      <c r="D32" s="182" t="s">
        <v>165</v>
      </c>
      <c r="E32" s="183"/>
      <c r="F32" s="183"/>
      <c r="G32" s="184"/>
      <c r="H32" s="102"/>
      <c r="I32" s="104">
        <v>1426496.09</v>
      </c>
      <c r="J32" s="104">
        <v>1259167.6299999999</v>
      </c>
    </row>
    <row r="33" spans="2:10" ht="15.75" customHeight="1">
      <c r="B33" s="100" t="s">
        <v>31</v>
      </c>
      <c r="C33" s="101" t="s">
        <v>166</v>
      </c>
      <c r="D33" s="182" t="s">
        <v>167</v>
      </c>
      <c r="E33" s="183"/>
      <c r="F33" s="183"/>
      <c r="G33" s="184"/>
      <c r="H33" s="102"/>
      <c r="I33" s="104">
        <v>12433.42</v>
      </c>
      <c r="J33" s="104">
        <v>13166.35</v>
      </c>
    </row>
    <row r="34" spans="2:10" ht="15.75" customHeight="1">
      <c r="B34" s="100" t="s">
        <v>51</v>
      </c>
      <c r="C34" s="101" t="s">
        <v>168</v>
      </c>
      <c r="D34" s="182" t="s">
        <v>169</v>
      </c>
      <c r="E34" s="183"/>
      <c r="F34" s="183"/>
      <c r="G34" s="184"/>
      <c r="H34" s="102"/>
      <c r="I34" s="104">
        <v>16350</v>
      </c>
      <c r="J34" s="104">
        <v>25654.65</v>
      </c>
    </row>
    <row r="35" spans="2:10" ht="15.75" customHeight="1">
      <c r="B35" s="100" t="s">
        <v>53</v>
      </c>
      <c r="C35" s="101" t="s">
        <v>170</v>
      </c>
      <c r="D35" s="185" t="s">
        <v>171</v>
      </c>
      <c r="E35" s="186"/>
      <c r="F35" s="186"/>
      <c r="G35" s="187"/>
      <c r="H35" s="102"/>
      <c r="I35" s="104">
        <v>542.59</v>
      </c>
      <c r="J35" s="104">
        <v>991.79</v>
      </c>
    </row>
    <row r="36" spans="2:10" ht="15.75" customHeight="1">
      <c r="B36" s="100" t="s">
        <v>55</v>
      </c>
      <c r="C36" s="101" t="s">
        <v>172</v>
      </c>
      <c r="D36" s="185" t="s">
        <v>173</v>
      </c>
      <c r="E36" s="186"/>
      <c r="F36" s="186"/>
      <c r="G36" s="187"/>
      <c r="H36" s="102"/>
      <c r="I36" s="104">
        <v>0</v>
      </c>
      <c r="J36" s="104">
        <v>0</v>
      </c>
    </row>
    <row r="37" spans="2:10" ht="15.75" customHeight="1">
      <c r="B37" s="100" t="s">
        <v>174</v>
      </c>
      <c r="C37" s="101" t="s">
        <v>175</v>
      </c>
      <c r="D37" s="185" t="s">
        <v>176</v>
      </c>
      <c r="E37" s="186"/>
      <c r="F37" s="186"/>
      <c r="G37" s="187"/>
      <c r="H37" s="102"/>
      <c r="I37" s="104">
        <v>2275.37</v>
      </c>
      <c r="J37" s="104">
        <v>1502.66</v>
      </c>
    </row>
    <row r="38" spans="2:10" ht="15.75" customHeight="1">
      <c r="B38" s="100" t="s">
        <v>177</v>
      </c>
      <c r="C38" s="101" t="s">
        <v>178</v>
      </c>
      <c r="D38" s="185" t="s">
        <v>179</v>
      </c>
      <c r="E38" s="186"/>
      <c r="F38" s="186"/>
      <c r="G38" s="187"/>
      <c r="H38" s="102"/>
      <c r="I38" s="104">
        <v>748.7</v>
      </c>
      <c r="J38" s="104">
        <v>803.12</v>
      </c>
    </row>
    <row r="39" spans="2:10" ht="15.75" customHeight="1">
      <c r="B39" s="100" t="s">
        <v>180</v>
      </c>
      <c r="C39" s="101" t="s">
        <v>181</v>
      </c>
      <c r="D39" s="182" t="s">
        <v>181</v>
      </c>
      <c r="E39" s="183"/>
      <c r="F39" s="183"/>
      <c r="G39" s="184"/>
      <c r="H39" s="102"/>
      <c r="I39" s="104" t="s">
        <v>22</v>
      </c>
      <c r="J39" s="104" t="s">
        <v>22</v>
      </c>
    </row>
    <row r="40" spans="2:10" ht="15.75" customHeight="1">
      <c r="B40" s="100" t="s">
        <v>182</v>
      </c>
      <c r="C40" s="101" t="s">
        <v>183</v>
      </c>
      <c r="D40" s="185" t="s">
        <v>183</v>
      </c>
      <c r="E40" s="186"/>
      <c r="F40" s="186"/>
      <c r="G40" s="187"/>
      <c r="H40" s="102"/>
      <c r="I40" s="104">
        <v>12661.36</v>
      </c>
      <c r="J40" s="104">
        <v>12195.4</v>
      </c>
    </row>
    <row r="41" spans="2:10" ht="15.75" customHeight="1">
      <c r="B41" s="100" t="s">
        <v>184</v>
      </c>
      <c r="C41" s="101" t="s">
        <v>185</v>
      </c>
      <c r="D41" s="182" t="s">
        <v>186</v>
      </c>
      <c r="E41" s="183"/>
      <c r="F41" s="183"/>
      <c r="G41" s="184"/>
      <c r="H41" s="102"/>
      <c r="I41" s="104">
        <v>0</v>
      </c>
      <c r="J41" s="104">
        <v>500</v>
      </c>
    </row>
    <row r="42" spans="2:10" ht="15.75" customHeight="1">
      <c r="B42" s="100" t="s">
        <v>187</v>
      </c>
      <c r="C42" s="101" t="s">
        <v>188</v>
      </c>
      <c r="D42" s="182" t="s">
        <v>189</v>
      </c>
      <c r="E42" s="183"/>
      <c r="F42" s="183"/>
      <c r="G42" s="184"/>
      <c r="H42" s="102"/>
      <c r="I42" s="104">
        <v>0</v>
      </c>
      <c r="J42" s="104">
        <v>0</v>
      </c>
    </row>
    <row r="43" spans="2:10" ht="15.75" customHeight="1">
      <c r="B43" s="100" t="s">
        <v>190</v>
      </c>
      <c r="C43" s="101" t="s">
        <v>191</v>
      </c>
      <c r="D43" s="182" t="s">
        <v>192</v>
      </c>
      <c r="E43" s="183"/>
      <c r="F43" s="183"/>
      <c r="G43" s="184"/>
      <c r="H43" s="102"/>
      <c r="I43" s="104" t="s">
        <v>22</v>
      </c>
      <c r="J43" s="104" t="s">
        <v>22</v>
      </c>
    </row>
    <row r="44" spans="2:10" ht="15.75" customHeight="1">
      <c r="B44" s="100" t="s">
        <v>193</v>
      </c>
      <c r="C44" s="101" t="s">
        <v>194</v>
      </c>
      <c r="D44" s="182" t="s">
        <v>195</v>
      </c>
      <c r="E44" s="183"/>
      <c r="F44" s="183"/>
      <c r="G44" s="184"/>
      <c r="H44" s="102"/>
      <c r="I44" s="104">
        <v>17640.07</v>
      </c>
      <c r="J44" s="104">
        <v>21295.42</v>
      </c>
    </row>
    <row r="45" spans="2:10" ht="15.75" customHeight="1">
      <c r="B45" s="100" t="s">
        <v>196</v>
      </c>
      <c r="C45" s="101" t="s">
        <v>197</v>
      </c>
      <c r="D45" s="164" t="s">
        <v>198</v>
      </c>
      <c r="E45" s="165"/>
      <c r="F45" s="165"/>
      <c r="G45" s="166"/>
      <c r="H45" s="102"/>
      <c r="I45" s="104">
        <v>279.99</v>
      </c>
      <c r="J45" s="104" t="s">
        <v>22</v>
      </c>
    </row>
    <row r="46" spans="2:10" ht="15.75" customHeight="1">
      <c r="B46" s="97" t="s">
        <v>59</v>
      </c>
      <c r="C46" s="107" t="s">
        <v>199</v>
      </c>
      <c r="D46" s="170" t="s">
        <v>199</v>
      </c>
      <c r="E46" s="171"/>
      <c r="F46" s="171"/>
      <c r="G46" s="172"/>
      <c r="H46" s="98"/>
      <c r="I46" s="99">
        <f>I21-I31</f>
        <v>10491.159999999683</v>
      </c>
      <c r="J46" s="99">
        <f>J21-J31</f>
        <v>6640.8800000001211</v>
      </c>
    </row>
    <row r="47" spans="2:10" ht="15.75" customHeight="1">
      <c r="B47" s="97" t="s">
        <v>84</v>
      </c>
      <c r="C47" s="97" t="s">
        <v>200</v>
      </c>
      <c r="D47" s="173" t="s">
        <v>200</v>
      </c>
      <c r="E47" s="174"/>
      <c r="F47" s="174"/>
      <c r="G47" s="175"/>
      <c r="H47" s="108"/>
      <c r="I47" s="99">
        <f>IF(TYPE(I48)=1,I48,0)+IF(TYPE(I49)=1,I49,0)-IF(TYPE(I50)=1,I50,0)</f>
        <v>0</v>
      </c>
      <c r="J47" s="99">
        <f>IF(TYPE(J48)=1,J48,0)+IF(TYPE(J49)=1,J49,0)-IF(TYPE(J50)=1,J50,0)</f>
        <v>100</v>
      </c>
    </row>
    <row r="48" spans="2:10" ht="15.75" customHeight="1">
      <c r="B48" s="105" t="s">
        <v>201</v>
      </c>
      <c r="C48" s="101" t="s">
        <v>202</v>
      </c>
      <c r="D48" s="164" t="s">
        <v>203</v>
      </c>
      <c r="E48" s="165"/>
      <c r="F48" s="165"/>
      <c r="G48" s="166"/>
      <c r="H48" s="109"/>
      <c r="I48" s="103">
        <v>0</v>
      </c>
      <c r="J48" s="104">
        <v>100</v>
      </c>
    </row>
    <row r="49" spans="2:10" ht="15.75" customHeight="1">
      <c r="B49" s="105" t="s">
        <v>31</v>
      </c>
      <c r="C49" s="101" t="s">
        <v>204</v>
      </c>
      <c r="D49" s="164" t="s">
        <v>204</v>
      </c>
      <c r="E49" s="165"/>
      <c r="F49" s="165"/>
      <c r="G49" s="166"/>
      <c r="H49" s="109"/>
      <c r="I49" s="104" t="s">
        <v>22</v>
      </c>
      <c r="J49" s="104" t="s">
        <v>22</v>
      </c>
    </row>
    <row r="50" spans="2:10" ht="15.75" customHeight="1">
      <c r="B50" s="105" t="s">
        <v>205</v>
      </c>
      <c r="C50" s="101" t="s">
        <v>206</v>
      </c>
      <c r="D50" s="164" t="s">
        <v>207</v>
      </c>
      <c r="E50" s="165"/>
      <c r="F50" s="165"/>
      <c r="G50" s="166"/>
      <c r="H50" s="109"/>
      <c r="I50" s="104" t="s">
        <v>22</v>
      </c>
      <c r="J50" s="104" t="s">
        <v>22</v>
      </c>
    </row>
    <row r="51" spans="2:10" ht="15.75" customHeight="1">
      <c r="B51" s="97" t="s">
        <v>91</v>
      </c>
      <c r="C51" s="107" t="s">
        <v>208</v>
      </c>
      <c r="D51" s="170" t="s">
        <v>208</v>
      </c>
      <c r="E51" s="171"/>
      <c r="F51" s="171"/>
      <c r="G51" s="172"/>
      <c r="H51" s="131" t="s">
        <v>272</v>
      </c>
      <c r="I51" s="104">
        <v>-0.55000000000000004</v>
      </c>
      <c r="J51" s="104" t="s">
        <v>22</v>
      </c>
    </row>
    <row r="52" spans="2:10" ht="30" customHeight="1">
      <c r="B52" s="97" t="s">
        <v>118</v>
      </c>
      <c r="C52" s="107" t="s">
        <v>209</v>
      </c>
      <c r="D52" s="176" t="s">
        <v>209</v>
      </c>
      <c r="E52" s="177"/>
      <c r="F52" s="177"/>
      <c r="G52" s="178"/>
      <c r="H52" s="108"/>
      <c r="I52" s="104" t="s">
        <v>22</v>
      </c>
      <c r="J52" s="104" t="s">
        <v>22</v>
      </c>
    </row>
    <row r="53" spans="2:10" ht="15.75" customHeight="1">
      <c r="B53" s="97" t="s">
        <v>130</v>
      </c>
      <c r="C53" s="107" t="s">
        <v>210</v>
      </c>
      <c r="D53" s="170" t="s">
        <v>210</v>
      </c>
      <c r="E53" s="171"/>
      <c r="F53" s="171"/>
      <c r="G53" s="172"/>
      <c r="H53" s="108"/>
      <c r="I53" s="104" t="s">
        <v>22</v>
      </c>
      <c r="J53" s="104" t="s">
        <v>22</v>
      </c>
    </row>
    <row r="54" spans="2:10" ht="30" customHeight="1">
      <c r="B54" s="97" t="s">
        <v>211</v>
      </c>
      <c r="C54" s="97" t="s">
        <v>212</v>
      </c>
      <c r="D54" s="179" t="s">
        <v>212</v>
      </c>
      <c r="E54" s="180"/>
      <c r="F54" s="180"/>
      <c r="G54" s="181"/>
      <c r="H54" s="108"/>
      <c r="I54" s="99">
        <f>SUM(I46,I47,I51,I52,I53)</f>
        <v>10490.609999999684</v>
      </c>
      <c r="J54" s="99">
        <f>SUM(J46,J47,J51,J52,J53)</f>
        <v>6740.8800000001211</v>
      </c>
    </row>
    <row r="55" spans="2:10" ht="15.75" customHeight="1">
      <c r="B55" s="97" t="s">
        <v>18</v>
      </c>
      <c r="C55" s="97" t="s">
        <v>213</v>
      </c>
      <c r="D55" s="173" t="s">
        <v>213</v>
      </c>
      <c r="E55" s="174"/>
      <c r="F55" s="174"/>
      <c r="G55" s="175"/>
      <c r="H55" s="108"/>
      <c r="I55" s="104" t="s">
        <v>22</v>
      </c>
      <c r="J55" s="104" t="s">
        <v>22</v>
      </c>
    </row>
    <row r="56" spans="2:10" ht="15.75" customHeight="1">
      <c r="B56" s="97" t="s">
        <v>214</v>
      </c>
      <c r="C56" s="107" t="s">
        <v>215</v>
      </c>
      <c r="D56" s="170" t="s">
        <v>215</v>
      </c>
      <c r="E56" s="171"/>
      <c r="F56" s="171"/>
      <c r="G56" s="172"/>
      <c r="H56" s="108"/>
      <c r="I56" s="99">
        <f>SUM(I54,I55)</f>
        <v>10490.609999999684</v>
      </c>
      <c r="J56" s="99">
        <f>SUM(J54,J55)</f>
        <v>6740.8800000001211</v>
      </c>
    </row>
    <row r="57" spans="2:10" ht="15.75" customHeight="1">
      <c r="B57" s="105" t="s">
        <v>18</v>
      </c>
      <c r="C57" s="101" t="s">
        <v>216</v>
      </c>
      <c r="D57" s="164" t="s">
        <v>216</v>
      </c>
      <c r="E57" s="165"/>
      <c r="F57" s="165"/>
      <c r="G57" s="166"/>
      <c r="H57" s="109"/>
      <c r="I57" s="103"/>
      <c r="J57" s="103"/>
    </row>
    <row r="58" spans="2:10" ht="15.75" customHeight="1">
      <c r="B58" s="105" t="s">
        <v>31</v>
      </c>
      <c r="C58" s="101" t="s">
        <v>217</v>
      </c>
      <c r="D58" s="164" t="s">
        <v>217</v>
      </c>
      <c r="E58" s="165"/>
      <c r="F58" s="165"/>
      <c r="G58" s="166"/>
      <c r="H58" s="109"/>
      <c r="I58" s="103"/>
      <c r="J58" s="103"/>
    </row>
    <row r="59" spans="2:10">
      <c r="B59" s="110"/>
      <c r="C59" s="110"/>
      <c r="D59" s="110"/>
      <c r="E59" s="110"/>
    </row>
    <row r="60" spans="2:10" ht="15.75" customHeight="1">
      <c r="B60" s="167" t="s">
        <v>261</v>
      </c>
      <c r="C60" s="167"/>
      <c r="D60" s="167"/>
      <c r="E60" s="167"/>
      <c r="F60" s="167"/>
      <c r="G60" s="167"/>
      <c r="H60" s="111"/>
      <c r="I60" s="168" t="s">
        <v>133</v>
      </c>
      <c r="J60" s="168"/>
    </row>
    <row r="61" spans="2:10" s="93" customFormat="1" ht="18.75" customHeight="1">
      <c r="B61" s="162" t="s">
        <v>218</v>
      </c>
      <c r="C61" s="162"/>
      <c r="D61" s="162"/>
      <c r="E61" s="162"/>
      <c r="F61" s="162"/>
      <c r="G61" s="162"/>
      <c r="H61" s="112" t="s">
        <v>135</v>
      </c>
      <c r="I61" s="163" t="s">
        <v>136</v>
      </c>
      <c r="J61" s="163"/>
    </row>
    <row r="62" spans="2:10" s="93" customFormat="1" ht="10.5" customHeight="1">
      <c r="B62" s="113"/>
      <c r="C62" s="113"/>
      <c r="D62" s="113"/>
      <c r="E62" s="113"/>
      <c r="F62" s="113"/>
      <c r="G62" s="113"/>
      <c r="H62" s="113"/>
      <c r="I62" s="114"/>
      <c r="J62" s="114"/>
    </row>
    <row r="63" spans="2:10" s="93" customFormat="1" ht="15" customHeight="1">
      <c r="B63" s="169" t="s">
        <v>276</v>
      </c>
      <c r="C63" s="169"/>
      <c r="D63" s="169"/>
      <c r="E63" s="169"/>
      <c r="F63" s="169"/>
      <c r="G63" s="169"/>
      <c r="H63" s="115"/>
      <c r="I63" s="168" t="s">
        <v>275</v>
      </c>
      <c r="J63" s="168"/>
    </row>
    <row r="64" spans="2:10" s="93" customFormat="1" ht="12" customHeight="1">
      <c r="B64" s="162" t="s">
        <v>219</v>
      </c>
      <c r="C64" s="162"/>
      <c r="D64" s="162"/>
      <c r="E64" s="162"/>
      <c r="F64" s="162"/>
      <c r="G64" s="162"/>
      <c r="H64" s="112" t="s">
        <v>220</v>
      </c>
      <c r="I64" s="163" t="s">
        <v>136</v>
      </c>
      <c r="J64" s="163"/>
    </row>
  </sheetData>
  <mergeCells count="63">
    <mergeCell ref="B9:J9"/>
    <mergeCell ref="B1:J1"/>
    <mergeCell ref="B5:J5"/>
    <mergeCell ref="B6:J6"/>
    <mergeCell ref="B7:J7"/>
    <mergeCell ref="B8:J8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</mergeCells>
  <pageMargins left="0.23622047244094491" right="3.937007874015748E-2" top="0.35433070866141736" bottom="0.35433070866141736" header="0" footer="0"/>
  <pageSetup paperSize="9" scale="7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72AA6-ADA2-4107-9BAB-2BD86DE0CD7A}">
  <sheetPr>
    <pageSetUpPr fitToPage="1"/>
  </sheetPr>
  <dimension ref="A1:O32"/>
  <sheetViews>
    <sheetView topLeftCell="A7" workbookViewId="0">
      <selection activeCell="P8" sqref="P8"/>
    </sheetView>
  </sheetViews>
  <sheetFormatPr defaultRowHeight="15"/>
  <cols>
    <col min="1" max="1" width="9.140625" style="90"/>
    <col min="2" max="2" width="6" style="116" customWidth="1"/>
    <col min="3" max="3" width="32.85546875" style="90" customWidth="1"/>
    <col min="4" max="11" width="15.7109375" style="90" customWidth="1"/>
    <col min="12" max="12" width="13.140625" style="90" customWidth="1"/>
    <col min="13" max="14" width="15.7109375" style="90" customWidth="1"/>
    <col min="15" max="15" width="20.28515625" style="90" customWidth="1"/>
    <col min="16" max="16384" width="9.140625" style="90"/>
  </cols>
  <sheetData>
    <row r="1" spans="2:15">
      <c r="B1" s="205" t="s">
        <v>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2:15">
      <c r="J2" s="90" t="s">
        <v>221</v>
      </c>
    </row>
    <row r="3" spans="2:15">
      <c r="J3" s="90" t="s">
        <v>222</v>
      </c>
    </row>
    <row r="5" spans="2:15">
      <c r="B5" s="204" t="s">
        <v>223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2:15">
      <c r="B6" s="204" t="s">
        <v>224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</row>
    <row r="7" spans="2:15"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</row>
    <row r="8" spans="2:15">
      <c r="B8" s="132"/>
      <c r="C8" s="132"/>
      <c r="D8" s="132"/>
      <c r="E8" s="132"/>
      <c r="F8" s="132"/>
      <c r="G8" s="204" t="s">
        <v>4</v>
      </c>
      <c r="H8" s="204"/>
      <c r="I8" s="204"/>
      <c r="J8" s="132"/>
      <c r="K8" s="132"/>
      <c r="L8" s="132"/>
      <c r="M8" s="132"/>
      <c r="N8" s="132"/>
    </row>
    <row r="10" spans="2:15">
      <c r="B10" s="204" t="s">
        <v>225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</row>
    <row r="11" spans="2:15">
      <c r="B11" s="132"/>
      <c r="C11" s="132"/>
      <c r="D11" s="132"/>
      <c r="E11" s="132"/>
      <c r="F11" s="132"/>
      <c r="G11" s="132"/>
      <c r="H11" s="133">
        <v>45930</v>
      </c>
      <c r="I11" s="132"/>
      <c r="J11" s="132"/>
      <c r="K11" s="132"/>
      <c r="L11" s="132"/>
      <c r="M11" s="132"/>
      <c r="N11" s="132"/>
    </row>
    <row r="13" spans="2:15">
      <c r="B13" s="206" t="s">
        <v>11</v>
      </c>
      <c r="C13" s="206" t="s">
        <v>226</v>
      </c>
      <c r="D13" s="206" t="s">
        <v>227</v>
      </c>
      <c r="E13" s="208" t="s">
        <v>228</v>
      </c>
      <c r="F13" s="209"/>
      <c r="G13" s="209"/>
      <c r="H13" s="209"/>
      <c r="I13" s="209"/>
      <c r="J13" s="209"/>
      <c r="K13" s="209"/>
      <c r="L13" s="209"/>
      <c r="M13" s="210"/>
      <c r="N13" s="206" t="s">
        <v>229</v>
      </c>
    </row>
    <row r="14" spans="2:15" ht="114">
      <c r="B14" s="207"/>
      <c r="C14" s="207"/>
      <c r="D14" s="207"/>
      <c r="E14" s="117" t="s">
        <v>230</v>
      </c>
      <c r="F14" s="117" t="s">
        <v>231</v>
      </c>
      <c r="G14" s="117" t="s">
        <v>232</v>
      </c>
      <c r="H14" s="117" t="s">
        <v>233</v>
      </c>
      <c r="I14" s="117" t="s">
        <v>234</v>
      </c>
      <c r="J14" s="118" t="s">
        <v>235</v>
      </c>
      <c r="K14" s="117" t="s">
        <v>236</v>
      </c>
      <c r="L14" s="117" t="s">
        <v>237</v>
      </c>
      <c r="M14" s="119" t="s">
        <v>238</v>
      </c>
      <c r="N14" s="207"/>
    </row>
    <row r="15" spans="2:15">
      <c r="B15" s="120">
        <v>1</v>
      </c>
      <c r="C15" s="120">
        <v>2</v>
      </c>
      <c r="D15" s="120">
        <v>3</v>
      </c>
      <c r="E15" s="120">
        <v>4</v>
      </c>
      <c r="F15" s="120">
        <v>5</v>
      </c>
      <c r="G15" s="120">
        <v>6</v>
      </c>
      <c r="H15" s="120">
        <v>7</v>
      </c>
      <c r="I15" s="120">
        <v>8</v>
      </c>
      <c r="J15" s="120">
        <v>9</v>
      </c>
      <c r="K15" s="120">
        <v>10</v>
      </c>
      <c r="L15" s="121" t="s">
        <v>239</v>
      </c>
      <c r="M15" s="120">
        <v>12</v>
      </c>
      <c r="N15" s="120">
        <v>13</v>
      </c>
    </row>
    <row r="16" spans="2:15" ht="71.25">
      <c r="B16" s="122" t="s">
        <v>240</v>
      </c>
      <c r="C16" s="123" t="s">
        <v>241</v>
      </c>
      <c r="D16" s="124">
        <f t="shared" ref="D16:M16" si="0">SUM(D17:D18)</f>
        <v>0</v>
      </c>
      <c r="E16" s="124">
        <f t="shared" si="0"/>
        <v>87000</v>
      </c>
      <c r="F16" s="124">
        <f t="shared" si="0"/>
        <v>0</v>
      </c>
      <c r="G16" s="124">
        <f t="shared" si="0"/>
        <v>0</v>
      </c>
      <c r="H16" s="124">
        <f t="shared" si="0"/>
        <v>0</v>
      </c>
      <c r="I16" s="124">
        <f t="shared" si="0"/>
        <v>0</v>
      </c>
      <c r="J16" s="124">
        <f t="shared" si="0"/>
        <v>-87000</v>
      </c>
      <c r="K16" s="124">
        <f t="shared" si="0"/>
        <v>0</v>
      </c>
      <c r="L16" s="124">
        <f t="shared" si="0"/>
        <v>0</v>
      </c>
      <c r="M16" s="124">
        <f t="shared" si="0"/>
        <v>0</v>
      </c>
      <c r="N16" s="124">
        <f t="shared" ref="N16:N28" si="1">SUM(D16:M16)</f>
        <v>0</v>
      </c>
      <c r="O16" s="125"/>
    </row>
    <row r="17" spans="1:15" ht="15.75">
      <c r="B17" s="126" t="s">
        <v>242</v>
      </c>
      <c r="C17" s="127" t="s">
        <v>243</v>
      </c>
      <c r="D17" s="128">
        <v>0</v>
      </c>
      <c r="E17" s="128" t="s">
        <v>22</v>
      </c>
      <c r="F17" s="128" t="s">
        <v>22</v>
      </c>
      <c r="G17" s="128" t="s">
        <v>22</v>
      </c>
      <c r="H17" s="128" t="s">
        <v>22</v>
      </c>
      <c r="I17" s="128" t="s">
        <v>22</v>
      </c>
      <c r="J17" s="128" t="s">
        <v>22</v>
      </c>
      <c r="K17" s="128" t="s">
        <v>22</v>
      </c>
      <c r="L17" s="128" t="s">
        <v>22</v>
      </c>
      <c r="M17" s="128" t="s">
        <v>22</v>
      </c>
      <c r="N17" s="128">
        <f t="shared" si="1"/>
        <v>0</v>
      </c>
      <c r="O17" s="129"/>
    </row>
    <row r="18" spans="1:15" ht="15.75">
      <c r="B18" s="126" t="s">
        <v>244</v>
      </c>
      <c r="C18" s="127" t="s">
        <v>245</v>
      </c>
      <c r="D18" s="128">
        <v>0</v>
      </c>
      <c r="E18" s="128">
        <v>87000</v>
      </c>
      <c r="F18" s="128" t="s">
        <v>22</v>
      </c>
      <c r="G18" s="128" t="s">
        <v>22</v>
      </c>
      <c r="H18" s="128" t="s">
        <v>22</v>
      </c>
      <c r="I18" s="128" t="s">
        <v>22</v>
      </c>
      <c r="J18" s="128">
        <v>-87000</v>
      </c>
      <c r="K18" s="128" t="s">
        <v>22</v>
      </c>
      <c r="L18" s="128" t="s">
        <v>22</v>
      </c>
      <c r="M18" s="128">
        <v>0</v>
      </c>
      <c r="N18" s="128">
        <f t="shared" si="1"/>
        <v>0</v>
      </c>
      <c r="O18" s="125"/>
    </row>
    <row r="19" spans="1:15" ht="85.5">
      <c r="B19" s="122" t="s">
        <v>246</v>
      </c>
      <c r="C19" s="123" t="s">
        <v>247</v>
      </c>
      <c r="D19" s="124">
        <f t="shared" ref="D19:M19" si="2">SUM(D20:D21)</f>
        <v>477249.51</v>
      </c>
      <c r="E19" s="124">
        <f t="shared" si="2"/>
        <v>1161696.98</v>
      </c>
      <c r="F19" s="124">
        <f t="shared" si="2"/>
        <v>0</v>
      </c>
      <c r="G19" s="124">
        <f t="shared" si="2"/>
        <v>0</v>
      </c>
      <c r="H19" s="124">
        <f t="shared" si="2"/>
        <v>0</v>
      </c>
      <c r="I19" s="124">
        <f t="shared" si="2"/>
        <v>0</v>
      </c>
      <c r="J19" s="124">
        <f t="shared" si="2"/>
        <v>-1172024.79</v>
      </c>
      <c r="K19" s="124">
        <f t="shared" si="2"/>
        <v>0</v>
      </c>
      <c r="L19" s="124">
        <f t="shared" si="2"/>
        <v>0</v>
      </c>
      <c r="M19" s="124">
        <f t="shared" si="2"/>
        <v>0</v>
      </c>
      <c r="N19" s="124">
        <f t="shared" si="1"/>
        <v>466921.69999999995</v>
      </c>
      <c r="O19" s="125"/>
    </row>
    <row r="20" spans="1:15" ht="15.75">
      <c r="B20" s="126" t="s">
        <v>248</v>
      </c>
      <c r="C20" s="127" t="s">
        <v>243</v>
      </c>
      <c r="D20" s="128">
        <v>476934.57</v>
      </c>
      <c r="E20" s="128">
        <v>6439.14</v>
      </c>
      <c r="F20" s="128" t="s">
        <v>22</v>
      </c>
      <c r="G20" s="128" t="s">
        <v>22</v>
      </c>
      <c r="H20" s="128" t="s">
        <v>22</v>
      </c>
      <c r="I20" s="128" t="s">
        <v>22</v>
      </c>
      <c r="J20" s="128">
        <v>-16544.759999999998</v>
      </c>
      <c r="K20" s="128" t="s">
        <v>22</v>
      </c>
      <c r="L20" s="128" t="s">
        <v>22</v>
      </c>
      <c r="M20" s="128">
        <v>0</v>
      </c>
      <c r="N20" s="128">
        <f t="shared" si="1"/>
        <v>466828.95</v>
      </c>
      <c r="O20" s="125"/>
    </row>
    <row r="21" spans="1:15" ht="15.75">
      <c r="B21" s="126" t="s">
        <v>249</v>
      </c>
      <c r="C21" s="127" t="s">
        <v>245</v>
      </c>
      <c r="D21" s="128">
        <v>314.94</v>
      </c>
      <c r="E21" s="128">
        <v>1155257.8400000001</v>
      </c>
      <c r="F21" s="128" t="s">
        <v>22</v>
      </c>
      <c r="G21" s="128" t="s">
        <v>22</v>
      </c>
      <c r="H21" s="128" t="s">
        <v>22</v>
      </c>
      <c r="I21" s="128" t="s">
        <v>22</v>
      </c>
      <c r="J21" s="128">
        <v>-1155480.03</v>
      </c>
      <c r="K21" s="128" t="s">
        <v>22</v>
      </c>
      <c r="L21" s="128" t="s">
        <v>22</v>
      </c>
      <c r="M21" s="128">
        <v>0</v>
      </c>
      <c r="N21" s="128">
        <f t="shared" si="1"/>
        <v>92.75</v>
      </c>
      <c r="O21" s="125"/>
    </row>
    <row r="22" spans="1:15" ht="114">
      <c r="B22" s="122" t="s">
        <v>250</v>
      </c>
      <c r="C22" s="123" t="s">
        <v>251</v>
      </c>
      <c r="D22" s="124">
        <f t="shared" ref="D22:M22" si="3">SUM(D23:D24)</f>
        <v>60352.91</v>
      </c>
      <c r="E22" s="124">
        <f t="shared" si="3"/>
        <v>0</v>
      </c>
      <c r="F22" s="124">
        <f t="shared" si="3"/>
        <v>0</v>
      </c>
      <c r="G22" s="124">
        <f t="shared" si="3"/>
        <v>0</v>
      </c>
      <c r="H22" s="124">
        <f t="shared" si="3"/>
        <v>0</v>
      </c>
      <c r="I22" s="124">
        <f t="shared" si="3"/>
        <v>0</v>
      </c>
      <c r="J22" s="124">
        <f t="shared" si="3"/>
        <v>-2779.09</v>
      </c>
      <c r="K22" s="124">
        <f t="shared" si="3"/>
        <v>0</v>
      </c>
      <c r="L22" s="124">
        <f t="shared" si="3"/>
        <v>0</v>
      </c>
      <c r="M22" s="124">
        <f t="shared" si="3"/>
        <v>0</v>
      </c>
      <c r="N22" s="124">
        <f t="shared" si="1"/>
        <v>57573.820000000007</v>
      </c>
      <c r="O22" s="125"/>
    </row>
    <row r="23" spans="1:15" ht="15.75">
      <c r="B23" s="126" t="s">
        <v>252</v>
      </c>
      <c r="C23" s="127" t="s">
        <v>243</v>
      </c>
      <c r="D23" s="128">
        <v>60352.91</v>
      </c>
      <c r="E23" s="128">
        <v>0</v>
      </c>
      <c r="F23" s="128" t="s">
        <v>22</v>
      </c>
      <c r="G23" s="128" t="s">
        <v>22</v>
      </c>
      <c r="H23" s="128" t="s">
        <v>22</v>
      </c>
      <c r="I23" s="128" t="s">
        <v>22</v>
      </c>
      <c r="J23" s="128">
        <v>-2779.09</v>
      </c>
      <c r="K23" s="128" t="s">
        <v>22</v>
      </c>
      <c r="L23" s="128" t="s">
        <v>22</v>
      </c>
      <c r="M23" s="128" t="s">
        <v>22</v>
      </c>
      <c r="N23" s="128">
        <f t="shared" si="1"/>
        <v>57573.820000000007</v>
      </c>
      <c r="O23" s="125"/>
    </row>
    <row r="24" spans="1:15" ht="15.75">
      <c r="B24" s="126" t="s">
        <v>253</v>
      </c>
      <c r="C24" s="127" t="s">
        <v>245</v>
      </c>
      <c r="D24" s="128" t="s">
        <v>22</v>
      </c>
      <c r="E24" s="128" t="s">
        <v>22</v>
      </c>
      <c r="F24" s="128" t="s">
        <v>22</v>
      </c>
      <c r="G24" s="128" t="s">
        <v>22</v>
      </c>
      <c r="H24" s="128" t="s">
        <v>22</v>
      </c>
      <c r="I24" s="128" t="s">
        <v>22</v>
      </c>
      <c r="J24" s="128" t="s">
        <v>22</v>
      </c>
      <c r="K24" s="128" t="s">
        <v>22</v>
      </c>
      <c r="L24" s="128" t="s">
        <v>22</v>
      </c>
      <c r="M24" s="128" t="s">
        <v>22</v>
      </c>
      <c r="N24" s="128">
        <f t="shared" si="1"/>
        <v>0</v>
      </c>
      <c r="O24" s="125"/>
    </row>
    <row r="25" spans="1:15" ht="15.75">
      <c r="B25" s="122" t="s">
        <v>254</v>
      </c>
      <c r="C25" s="123" t="s">
        <v>255</v>
      </c>
      <c r="D25" s="124">
        <f t="shared" ref="D25:M25" si="4">SUM(D26:D27)</f>
        <v>21392.710000000003</v>
      </c>
      <c r="E25" s="124">
        <f t="shared" si="4"/>
        <v>4885</v>
      </c>
      <c r="F25" s="124">
        <f t="shared" si="4"/>
        <v>0</v>
      </c>
      <c r="G25" s="124">
        <f t="shared" si="4"/>
        <v>0</v>
      </c>
      <c r="H25" s="124">
        <f t="shared" si="4"/>
        <v>0</v>
      </c>
      <c r="I25" s="124">
        <f t="shared" si="4"/>
        <v>0</v>
      </c>
      <c r="J25" s="124">
        <f t="shared" si="4"/>
        <v>-4735.51</v>
      </c>
      <c r="K25" s="124">
        <f t="shared" si="4"/>
        <v>0</v>
      </c>
      <c r="L25" s="124">
        <f t="shared" si="4"/>
        <v>0</v>
      </c>
      <c r="M25" s="124">
        <f t="shared" si="4"/>
        <v>0</v>
      </c>
      <c r="N25" s="124">
        <f t="shared" si="1"/>
        <v>21542.200000000004</v>
      </c>
      <c r="O25" s="125"/>
    </row>
    <row r="26" spans="1:15" ht="15.75">
      <c r="B26" s="126" t="s">
        <v>256</v>
      </c>
      <c r="C26" s="127" t="s">
        <v>243</v>
      </c>
      <c r="D26" s="128">
        <v>1806.72</v>
      </c>
      <c r="E26" s="128">
        <v>0</v>
      </c>
      <c r="F26" s="128">
        <v>1692.97</v>
      </c>
      <c r="G26" s="128" t="s">
        <v>22</v>
      </c>
      <c r="H26" s="128" t="s">
        <v>22</v>
      </c>
      <c r="I26" s="128" t="s">
        <v>22</v>
      </c>
      <c r="J26" s="128">
        <v>-1715.4</v>
      </c>
      <c r="K26" s="128" t="s">
        <v>22</v>
      </c>
      <c r="L26" s="128" t="s">
        <v>22</v>
      </c>
      <c r="M26" s="128" t="s">
        <v>22</v>
      </c>
      <c r="N26" s="128">
        <f t="shared" si="1"/>
        <v>1784.29</v>
      </c>
      <c r="O26" s="125"/>
    </row>
    <row r="27" spans="1:15" ht="15.75">
      <c r="B27" s="126" t="s">
        <v>257</v>
      </c>
      <c r="C27" s="127" t="s">
        <v>245</v>
      </c>
      <c r="D27" s="128">
        <v>19585.990000000002</v>
      </c>
      <c r="E27" s="128">
        <v>4885</v>
      </c>
      <c r="F27" s="128">
        <v>-1692.97</v>
      </c>
      <c r="G27" s="128" t="s">
        <v>22</v>
      </c>
      <c r="H27" s="128" t="s">
        <v>22</v>
      </c>
      <c r="I27" s="128" t="s">
        <v>22</v>
      </c>
      <c r="J27" s="128">
        <v>-3020.11</v>
      </c>
      <c r="K27" s="128" t="s">
        <v>22</v>
      </c>
      <c r="L27" s="128" t="s">
        <v>22</v>
      </c>
      <c r="M27" s="128" t="s">
        <v>22</v>
      </c>
      <c r="N27" s="128">
        <f t="shared" si="1"/>
        <v>19757.91</v>
      </c>
      <c r="O27" s="125"/>
    </row>
    <row r="28" spans="1:15" ht="15.75">
      <c r="B28" s="122" t="s">
        <v>258</v>
      </c>
      <c r="C28" s="123" t="s">
        <v>259</v>
      </c>
      <c r="D28" s="124">
        <f t="shared" ref="D28:M28" si="5">SUM(D16,D19,D22,D25)</f>
        <v>558995.13</v>
      </c>
      <c r="E28" s="124">
        <f t="shared" si="5"/>
        <v>1253581.98</v>
      </c>
      <c r="F28" s="124">
        <f t="shared" si="5"/>
        <v>0</v>
      </c>
      <c r="G28" s="124">
        <f t="shared" si="5"/>
        <v>0</v>
      </c>
      <c r="H28" s="124">
        <f t="shared" si="5"/>
        <v>0</v>
      </c>
      <c r="I28" s="124">
        <f t="shared" si="5"/>
        <v>0</v>
      </c>
      <c r="J28" s="124">
        <f t="shared" si="5"/>
        <v>-1266539.3900000001</v>
      </c>
      <c r="K28" s="124">
        <f t="shared" si="5"/>
        <v>0</v>
      </c>
      <c r="L28" s="124">
        <f t="shared" si="5"/>
        <v>0</v>
      </c>
      <c r="M28" s="124">
        <f t="shared" si="5"/>
        <v>0</v>
      </c>
      <c r="N28" s="124">
        <f t="shared" si="1"/>
        <v>546037.71999999974</v>
      </c>
      <c r="O28" s="125"/>
    </row>
    <row r="29" spans="1:15">
      <c r="B29" s="202" t="s">
        <v>260</v>
      </c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</row>
    <row r="30" spans="1:15" customFormat="1" ht="15" customHeight="1">
      <c r="A30" s="130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5" customFormat="1" ht="15" customHeight="1">
      <c r="A31" s="130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</row>
    <row r="32" spans="1:15" s="2" customFormat="1" ht="12.75" customHeight="1">
      <c r="A32" s="130"/>
    </row>
  </sheetData>
  <mergeCells count="11">
    <mergeCell ref="B29:N31"/>
    <mergeCell ref="G8:I8"/>
    <mergeCell ref="B1:N1"/>
    <mergeCell ref="B5:N5"/>
    <mergeCell ref="B6:N6"/>
    <mergeCell ref="B10:N10"/>
    <mergeCell ref="B13:B14"/>
    <mergeCell ref="C13:C14"/>
    <mergeCell ref="D13:D14"/>
    <mergeCell ref="E13:M13"/>
    <mergeCell ref="N13:N14"/>
  </mergeCells>
  <pageMargins left="0.7" right="0.7" top="0.75" bottom="0.75" header="0.3" footer="0.3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 VSAFAS</vt:lpstr>
      <vt:lpstr>FBA!Print_Titles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Ieva Kazlauskienė</cp:lastModifiedBy>
  <cp:lastPrinted>2025-10-28T14:37:02Z</cp:lastPrinted>
  <dcterms:created xsi:type="dcterms:W3CDTF">2009-07-20T14:30:53Z</dcterms:created>
  <dcterms:modified xsi:type="dcterms:W3CDTF">2025-10-28T14:37:05Z</dcterms:modified>
</cp:coreProperties>
</file>