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moc\Desktop\MUZIKOS MOKYKLA\BALANSAI 2023\2023-09-30\"/>
    </mc:Choice>
  </mc:AlternateContent>
  <xr:revisionPtr revIDLastSave="0" documentId="13_ncr:1_{E6E8B437-0549-4646-9A7D-439845F54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RA" sheetId="4" r:id="rId1"/>
    <sheet name="FBA" sheetId="2" r:id="rId2"/>
    <sheet name="FS" sheetId="3" r:id="rId3"/>
  </sheets>
  <definedNames>
    <definedName name="_xlnm.Print_Area" localSheetId="2">FS!$A$1:$M$29</definedName>
    <definedName name="_xlnm.Print_Area" localSheetId="0">VRA!$A$1:$J$64</definedName>
    <definedName name="_xlnm.Print_Titles" localSheetId="0">VRA!$19:$19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4" l="1"/>
  <c r="I46" i="4"/>
  <c r="J30" i="4"/>
  <c r="I30" i="4"/>
  <c r="J27" i="4"/>
  <c r="I27" i="4"/>
  <c r="J21" i="4"/>
  <c r="J20" i="4" s="1"/>
  <c r="J45" i="4" s="1"/>
  <c r="I21" i="4"/>
  <c r="I20" i="4" s="1"/>
  <c r="I45" i="4" s="1"/>
  <c r="H90" i="2"/>
  <c r="G90" i="2"/>
  <c r="H86" i="2"/>
  <c r="H84" i="2" s="1"/>
  <c r="G86" i="2"/>
  <c r="G84" i="2" s="1"/>
  <c r="H75" i="2"/>
  <c r="H69" i="2" s="1"/>
  <c r="G75" i="2"/>
  <c r="G69" i="2" s="1"/>
  <c r="H65" i="2"/>
  <c r="G65" i="2"/>
  <c r="H59" i="2"/>
  <c r="G59" i="2"/>
  <c r="H49" i="2"/>
  <c r="G49" i="2"/>
  <c r="H42" i="2"/>
  <c r="H41" i="2" s="1"/>
  <c r="G42" i="2"/>
  <c r="G41" i="2" s="1"/>
  <c r="H27" i="2"/>
  <c r="G27" i="2"/>
  <c r="H21" i="2"/>
  <c r="H20" i="2" s="1"/>
  <c r="H58" i="2" s="1"/>
  <c r="G21" i="2"/>
  <c r="G20" i="2"/>
  <c r="G58" i="2" s="1"/>
  <c r="M25" i="3"/>
  <c r="M24" i="3"/>
  <c r="L23" i="3"/>
  <c r="K23" i="3"/>
  <c r="J23" i="3"/>
  <c r="I23" i="3"/>
  <c r="H23" i="3"/>
  <c r="G23" i="3"/>
  <c r="F23" i="3"/>
  <c r="E23" i="3"/>
  <c r="D23" i="3"/>
  <c r="C23" i="3"/>
  <c r="M22" i="3"/>
  <c r="M21" i="3"/>
  <c r="L20" i="3"/>
  <c r="K20" i="3"/>
  <c r="J20" i="3"/>
  <c r="I20" i="3"/>
  <c r="H20" i="3"/>
  <c r="G20" i="3"/>
  <c r="F20" i="3"/>
  <c r="E20" i="3"/>
  <c r="D20" i="3"/>
  <c r="C20" i="3"/>
  <c r="M19" i="3"/>
  <c r="M18" i="3"/>
  <c r="L17" i="3"/>
  <c r="K17" i="3"/>
  <c r="J17" i="3"/>
  <c r="I17" i="3"/>
  <c r="H17" i="3"/>
  <c r="G17" i="3"/>
  <c r="F17" i="3"/>
  <c r="E17" i="3"/>
  <c r="D17" i="3"/>
  <c r="C17" i="3"/>
  <c r="M16" i="3"/>
  <c r="M15" i="3"/>
  <c r="L14" i="3"/>
  <c r="L26" i="3" s="1"/>
  <c r="K14" i="3"/>
  <c r="K26" i="3" s="1"/>
  <c r="J14" i="3"/>
  <c r="J26" i="3" s="1"/>
  <c r="I14" i="3"/>
  <c r="I26" i="3" s="1"/>
  <c r="H14" i="3"/>
  <c r="H26" i="3" s="1"/>
  <c r="G14" i="3"/>
  <c r="G26" i="3" s="1"/>
  <c r="F14" i="3"/>
  <c r="E14" i="3"/>
  <c r="D14" i="3"/>
  <c r="C14" i="3"/>
  <c r="C26" i="3" s="1"/>
  <c r="I53" i="4" l="1"/>
  <c r="I55" i="4" s="1"/>
  <c r="J53" i="4"/>
  <c r="J55" i="4" s="1"/>
  <c r="G64" i="2"/>
  <c r="G94" i="2" s="1"/>
  <c r="H64" i="2"/>
  <c r="H94" i="2" s="1"/>
  <c r="F26" i="3"/>
  <c r="M20" i="3"/>
  <c r="M14" i="3"/>
  <c r="E26" i="3"/>
  <c r="M17" i="3"/>
  <c r="M23" i="3"/>
  <c r="D26" i="3"/>
  <c r="M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2" authorId="0" shapeId="0" xr:uid="{F67B2A96-84C7-412C-BE43-16BF8E5FF1CE}">
      <text>
        <r>
          <rPr>
            <sz val="9"/>
            <color indexed="8"/>
            <rFont val="Tahoma"/>
          </rPr>
          <t xml:space="preserve">#03_2_I23#
</t>
        </r>
      </text>
    </comment>
    <comment ref="I23" authorId="0" shapeId="0" xr:uid="{C40B1131-A0B1-4677-BD60-21A50B49BEA4}">
      <text>
        <r>
          <rPr>
            <sz val="9"/>
            <color indexed="8"/>
            <rFont val="Tahoma"/>
          </rPr>
          <t xml:space="preserve">#03_2_I24#
</t>
        </r>
      </text>
    </comment>
    <comment ref="I24" authorId="0" shapeId="0" xr:uid="{3F5C3E99-9CBA-411D-8FDF-80DC5675DBF8}">
      <text>
        <r>
          <rPr>
            <sz val="9"/>
            <color indexed="8"/>
            <rFont val="Tahoma"/>
          </rPr>
          <t>#03_2_I25#</t>
        </r>
      </text>
    </comment>
    <comment ref="I25" authorId="0" shapeId="0" xr:uid="{271D3C4E-CD00-42B6-B76B-09F1643A23D2}">
      <text>
        <r>
          <rPr>
            <sz val="9"/>
            <color indexed="8"/>
            <rFont val="Tahoma"/>
          </rPr>
          <t>#03_2_I26#</t>
        </r>
      </text>
    </comment>
    <comment ref="I31" authorId="0" shapeId="0" xr:uid="{1558C397-9DE6-4A79-9D8F-C104D806A804}">
      <text>
        <r>
          <rPr>
            <sz val="9"/>
            <color indexed="8"/>
            <rFont val="Tahoma"/>
          </rPr>
          <t>#03_2_I32#</t>
        </r>
      </text>
    </comment>
    <comment ref="I32" authorId="0" shapeId="0" xr:uid="{EF68EC45-D876-4D95-A09F-2100DD41035D}">
      <text>
        <r>
          <rPr>
            <sz val="9"/>
            <color indexed="8"/>
            <rFont val="Tahoma"/>
          </rPr>
          <t>#03_2_I33#</t>
        </r>
      </text>
    </comment>
    <comment ref="I33" authorId="0" shapeId="0" xr:uid="{D23ACDF3-6CA6-4B1C-AD1C-9325EF145A71}">
      <text>
        <r>
          <rPr>
            <sz val="9"/>
            <color indexed="8"/>
            <rFont val="Tahoma"/>
          </rPr>
          <t>#03_2_I34#</t>
        </r>
      </text>
    </comment>
    <comment ref="I34" authorId="0" shapeId="0" xr:uid="{555816E5-8A19-4DDB-A4C3-60168678D404}">
      <text>
        <r>
          <rPr>
            <sz val="9"/>
            <color indexed="8"/>
            <rFont val="Tahoma"/>
          </rPr>
          <t>#03_2_I35#</t>
        </r>
      </text>
    </comment>
    <comment ref="I35" authorId="0" shapeId="0" xr:uid="{B90A88AF-B4F4-4415-9D8D-C69E2E44F30A}">
      <text>
        <r>
          <rPr>
            <sz val="9"/>
            <color indexed="8"/>
            <rFont val="Tahoma"/>
          </rPr>
          <t>#03_2_I36#</t>
        </r>
      </text>
    </comment>
    <comment ref="I36" authorId="0" shapeId="0" xr:uid="{B3DCEBB1-F611-4257-A9D5-F80AFE34EE1D}">
      <text>
        <r>
          <rPr>
            <sz val="9"/>
            <color indexed="8"/>
            <rFont val="Tahoma"/>
          </rPr>
          <t>#03_2_I37#</t>
        </r>
      </text>
    </comment>
    <comment ref="I37" authorId="0" shapeId="0" xr:uid="{3D4C197D-2712-427C-AF95-9E06EC5001AA}">
      <text>
        <r>
          <rPr>
            <sz val="9"/>
            <color indexed="8"/>
            <rFont val="Tahoma"/>
          </rPr>
          <t>#03_2_I38#</t>
        </r>
      </text>
    </comment>
    <comment ref="I38" authorId="0" shapeId="0" xr:uid="{2C289C8F-A0CE-42C0-BA7A-6DBA8CF22BF8}">
      <text>
        <r>
          <rPr>
            <sz val="9"/>
            <color indexed="8"/>
            <rFont val="Tahoma"/>
          </rPr>
          <t>#03_2_I39#</t>
        </r>
      </text>
    </comment>
    <comment ref="I39" authorId="0" shapeId="0" xr:uid="{8BEA8BCC-236F-4C35-87E9-A7E9C40BF161}">
      <text>
        <r>
          <rPr>
            <sz val="9"/>
            <color indexed="8"/>
            <rFont val="Tahoma"/>
          </rPr>
          <t>#03_2_I40#</t>
        </r>
      </text>
    </comment>
    <comment ref="I40" authorId="0" shapeId="0" xr:uid="{3D420852-DF80-4A46-A61C-4FDC69FCB7C4}">
      <text>
        <r>
          <rPr>
            <sz val="9"/>
            <color indexed="8"/>
            <rFont val="Tahoma"/>
          </rPr>
          <t>#03_2_I41#</t>
        </r>
      </text>
    </comment>
    <comment ref="I41" authorId="0" shapeId="0" xr:uid="{0B052DFB-1659-44C9-89A5-532EE0E6D833}">
      <text>
        <r>
          <rPr>
            <sz val="9"/>
            <color indexed="8"/>
            <rFont val="Tahoma"/>
          </rPr>
          <t>#03_2_I42#</t>
        </r>
      </text>
    </comment>
    <comment ref="I42" authorId="0" shapeId="0" xr:uid="{1A716A90-8BBA-4458-9796-1DC26EDCD449}">
      <text>
        <r>
          <rPr>
            <sz val="9"/>
            <color indexed="8"/>
            <rFont val="Tahoma"/>
          </rPr>
          <t>#03_2_I43#</t>
        </r>
      </text>
    </comment>
    <comment ref="I43" authorId="0" shapeId="0" xr:uid="{D05E193D-BC93-4C64-BE98-62AF01814E2D}">
      <text>
        <r>
          <rPr>
            <sz val="9"/>
            <color indexed="8"/>
            <rFont val="Tahoma"/>
          </rPr>
          <t>#03_2_I44#</t>
        </r>
      </text>
    </comment>
    <comment ref="I44" authorId="0" shapeId="0" xr:uid="{7004F92E-2ACE-414C-ACC7-356EBC7CF83F}">
      <text>
        <r>
          <rPr>
            <sz val="9"/>
            <color indexed="8"/>
            <rFont val="Tahoma"/>
          </rPr>
          <t>#03_2_I45#</t>
        </r>
      </text>
    </comment>
    <comment ref="I52" authorId="0" shapeId="0" xr:uid="{5B27E038-105C-4E46-84CA-D41A7858E742}">
      <text>
        <r>
          <rPr>
            <sz val="9"/>
            <color indexed="8"/>
            <rFont val="Tahoma"/>
          </rPr>
          <t>#03_2_I53#</t>
        </r>
      </text>
    </comment>
    <comment ref="I54" authorId="0" shapeId="0" xr:uid="{57B1480D-2227-4B93-BE45-E45587C4003B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EC1CAD06-CB72-4EC4-B942-9ED264A083EC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2780D324-4489-46B6-B157-1DEE4B755DE7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925CAC18-43ED-408A-BA7B-785BC3DDE0AF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451BF052-19A7-4BDB-A18D-CBAF55ED859E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15FFD94C-F0C2-4CD3-B80E-1F2105E1A6F8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58B8B6D2-371B-4210-A8CD-503BF0C7E271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7255DDE9-C74C-4260-98F3-A5AACD6ADB21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5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5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5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5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5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5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5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5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5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5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6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6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6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6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6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6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6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6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6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6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8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8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8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8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8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8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8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8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8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8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9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9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9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9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9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9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9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9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9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9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1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1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1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1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1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1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1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1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1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1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2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2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2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2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2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2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2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2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2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2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4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<sst xmlns="http://schemas.openxmlformats.org/spreadsheetml/2006/main" count="517" uniqueCount="276">
  <si>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</si>
  <si>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</si>
  <si>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</si>
  <si>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</si>
  <si>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</si>
  <si>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muzikos mokykla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</si>
  <si>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</si>
  <si>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</si>
  <si>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</si>
  <si>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</si>
  <si>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</si>
  <si>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</si>
  <si>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</si>
  <si>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</si>
  <si>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</si>
  <si>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</si>
  <si>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</si>
  <si>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</si>
  <si>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</si>
  <si>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</si>
  <si>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</si>
  <si>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</si>
  <si>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</si>
  <si>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</si>
  <si>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</si>
  <si>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</si>
  <si>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</si>
  <si>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</si>
  <si>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</si>
  <si>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</si>
  <si>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</si>
  <si>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</si>
  <si>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</si>
  <si>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</si>
  <si>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</si>
  <si>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</si>
  <si>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</si>
  <si>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</si>
  <si>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</si>
  <si>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</si>
  <si>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</si>
  <si>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</si>
  <si>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</si>
  <si>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</si>
  <si>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</si>
  <si>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</si>
  <si>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</si>
  <si>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</si>
  <si>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</si>
  <si>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</si>
  <si>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</si>
  <si>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</si>
  <si>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</si>
  <si>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</si>
  <si>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</si>
  <si>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</si>
  <si>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</si>
  <si>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</si>
  <si>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</si>
  <si>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</si>
  <si>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</si>
  <si>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</si>
  <si>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</si>
  <si>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</si>
  <si>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</si>
  <si>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</si>
  <si>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</si>
  <si>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</si>
  <si>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</si>
  <si>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</si>
  <si>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</si>
  <si>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</si>
  <si>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</si>
  <si>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</si>
  <si>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</si>
  <si>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</si>
  <si>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</si>
  <si>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</si>
  <si>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</si>
  <si>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</si>
  <si>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</si>
  <si>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</si>
  <si>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</si>
  <si>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</si>
  <si>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</si>
  <si>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</si>
  <si>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</si>
  <si>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</si>
  <si>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</si>
  <si>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</si>
  <si>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</si>
  <si>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</si>
  <si>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</si>
  <si>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</si>
  <si>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</si>
  <si>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</si>
  <si>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</si>
  <si>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</si>
  <si>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</si>
  <si>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</si>
  <si>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Danutė Ruškytė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</si>
  <si>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</si>
  <si>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</si>
  <si>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</si>
  <si>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</si>
  <si>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</si>
  <si>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Viktorija Kaprizkina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</si>
  <si>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</si>
  <si>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</si>
  <si>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</si>
  <si>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</si>
  <si>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</si>
  <si>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</si>
  <si>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</si>
  <si>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</si>
  <si>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</si>
  <si>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</si>
  <si>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</si>
  <si>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</si>
  <si>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</si>
  <si>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</si>
  <si>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</si>
  <si>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</si>
  <si>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</si>
  <si>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</si>
  <si>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</si>
  <si>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</si>
  <si>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</si>
  <si>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</si>
  <si>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</si>
  <si>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</si>
  <si>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</si>
  <si>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</si>
  <si>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</si>
  <si>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</si>
  <si>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</si>
  <si>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</si>
  <si>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</si>
  <si>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</si>
  <si>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</si>
  <si>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</si>
  <si>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</si>
  <si>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</si>
  <si>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</si>
  <si>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</si>
  <si>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</si>
  <si>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</si>
  <si>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</si>
  <si>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</si>
  <si>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</si>
  <si>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</si>
  <si>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</si>
  <si>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</si>
  <si>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</si>
  <si>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</si>
  <si>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</si>
  <si>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</si>
  <si>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</si>
  <si>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</si>
  <si>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</si>
  <si>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</si>
  <si>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</si>
  <si>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</si>
  <si>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</si>
  <si>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</si>
  <si>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</si>
  <si>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</si>
  <si>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</si>
  <si>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</si>
  <si>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</si>
  <si>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</si>
  <si>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</si>
  <si>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</si>
  <si>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</si>
  <si>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</si>
  <si>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</si>
  <si>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</si>
  <si>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</si>
  <si>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</si>
  <si>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</si>
  <si>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</si>
  <si>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</si>
  <si>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</si>
  <si>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</si>
  <si>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</si>
  <si>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</si>
  <si>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</si>
  <si>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</si>
  <si>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</si>
  <si>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</si>
  <si>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</si>
  <si>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</si>
  <si>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</si>
  <si>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</si>
  <si>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</si>
  <si>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</si>
  <si>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</si>
  <si>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</si>
  <si>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</si>
  <si>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</si>
  <si>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</si>
  <si>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</si>
  <si>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</si>
  <si>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</si>
  <si>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</si>
  <si>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</si>
  <si>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</si>
  <si>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</si>
  <si>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</si>
  <si>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</si>
  <si>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</si>
  <si>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</si>
  <si>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</si>
  <si>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</si>
  <si>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</si>
  <si>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</si>
  <si>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</si>
  <si>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</si>
  <si>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</si>
  <si>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</si>
  <si>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</si>
  <si>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</si>
  <si>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</si>
  <si>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</si>
  <si>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</si>
  <si>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</si>
  <si>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</si>
  <si>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</si>
  <si>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</si>
  <si>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</si>
  <si>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</si>
  <si>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</si>
  <si>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</si>
  <si>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</si>
  <si>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</si>
  <si>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</si>
  <si>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</si>
  <si>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</si>
  <si>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</si>
  <si>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</si>
  <si>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</si>
  <si>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</si>
  <si>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</si>
  <si>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</si>
  <si>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</si>
  <si>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</si>
  <si>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</si>
  <si>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</si>
  <si>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</si>
  <si>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</si>
  <si>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</si>
  <si>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</si>
  <si>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</si>
  <si>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</si>
  <si>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</si>
  <si>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</si>
  <si>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</si>
  <si>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</si>
  <si>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</si>
  <si>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</si>
  <si>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Įm.k.191649661 Kvietinių  g. 2</t>
  </si>
  <si>
    <t>PAGAL  2023-09-30 D. DUOMENIS</t>
  </si>
  <si>
    <t>2023-10-24  Nr.____</t>
  </si>
  <si>
    <t>Direktorė</t>
  </si>
  <si>
    <t>Biudžetinių įstaigų centralizuotos apskaitos skyriaus vedėja</t>
  </si>
  <si>
    <t>P04</t>
  </si>
  <si>
    <t>P09</t>
  </si>
  <si>
    <t>P10</t>
  </si>
  <si>
    <t>P11</t>
  </si>
  <si>
    <t>P12</t>
  </si>
  <si>
    <t>P15</t>
  </si>
  <si>
    <t>P17</t>
  </si>
  <si>
    <t>P18</t>
  </si>
  <si>
    <t xml:space="preserve">Pateikimo valiuta ir tikslumas: eurais 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</si>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</sst>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11"/>
      <name val="Times New Roman"/>
      <family val="1"/>
    </font>
    <font>
      <sz val="9"/>
      <color indexed="8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29" fillId="3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left" vertical="center" wrapText="1"/>
    </xf>
    <xf numFmtId="4" fontId="19" fillId="34" borderId="15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33" borderId="0" xfId="0" applyFont="1" applyFill="1" applyAlignment="1">
      <alignment horizontal="left" vertical="center" wrapText="1"/>
    </xf>
    <xf numFmtId="0" fontId="27" fillId="33" borderId="0" xfId="0" applyFont="1" applyFill="1" applyAlignment="1">
      <alignment vertical="center" wrapText="1"/>
    </xf>
    <xf numFmtId="0" fontId="29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top" wrapText="1"/>
    </xf>
    <xf numFmtId="0" fontId="37" fillId="0" borderId="20" xfId="0" applyFont="1" applyBorder="1" applyAlignment="1">
      <alignment vertical="center" wrapText="1"/>
    </xf>
    <xf numFmtId="0" fontId="39" fillId="0" borderId="0" xfId="0" applyFont="1"/>
    <xf numFmtId="0" fontId="40" fillId="33" borderId="0" xfId="0" applyFont="1" applyFill="1" applyAlignment="1">
      <alignment horizontal="center" vertical="center" wrapText="1"/>
    </xf>
    <xf numFmtId="0" fontId="40" fillId="33" borderId="0" xfId="0" applyFont="1" applyFill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49" fontId="29" fillId="33" borderId="22" xfId="0" applyNumberFormat="1" applyFont="1" applyFill="1" applyBorder="1" applyAlignment="1">
      <alignment horizontal="center" vertical="center" wrapText="1"/>
    </xf>
    <xf numFmtId="0" fontId="29" fillId="33" borderId="25" xfId="0" applyFont="1" applyFill="1" applyBorder="1" applyAlignment="1">
      <alignment horizontal="center" vertical="center" wrapText="1"/>
    </xf>
    <xf numFmtId="0" fontId="29" fillId="33" borderId="25" xfId="0" applyFont="1" applyFill="1" applyBorder="1" applyAlignment="1">
      <alignment horizontal="left" vertical="center"/>
    </xf>
    <xf numFmtId="0" fontId="29" fillId="33" borderId="22" xfId="0" applyFont="1" applyFill="1" applyBorder="1" applyAlignment="1">
      <alignment horizontal="left" vertical="center"/>
    </xf>
    <xf numFmtId="0" fontId="29" fillId="33" borderId="22" xfId="0" applyFont="1" applyFill="1" applyBorder="1" applyAlignment="1">
      <alignment horizontal="left" vertical="center" wrapText="1"/>
    </xf>
    <xf numFmtId="0" fontId="27" fillId="33" borderId="22" xfId="0" applyFont="1" applyFill="1" applyBorder="1" applyAlignment="1">
      <alignment horizontal="center" vertical="center" wrapText="1"/>
    </xf>
    <xf numFmtId="2" fontId="29" fillId="33" borderId="25" xfId="0" applyNumberFormat="1" applyFont="1" applyFill="1" applyBorder="1" applyAlignment="1">
      <alignment horizontal="right" vertical="center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left" vertical="center"/>
    </xf>
    <xf numFmtId="0" fontId="32" fillId="33" borderId="27" xfId="0" applyFont="1" applyFill="1" applyBorder="1" applyAlignment="1">
      <alignment horizontal="left" vertical="center"/>
    </xf>
    <xf numFmtId="0" fontId="32" fillId="33" borderId="27" xfId="0" applyFont="1" applyFill="1" applyBorder="1" applyAlignment="1">
      <alignment horizontal="left" vertical="center" wrapText="1"/>
    </xf>
    <xf numFmtId="2" fontId="27" fillId="33" borderId="26" xfId="0" applyNumberFormat="1" applyFont="1" applyFill="1" applyBorder="1" applyAlignment="1">
      <alignment horizontal="right" vertical="center"/>
    </xf>
    <xf numFmtId="0" fontId="27" fillId="33" borderId="22" xfId="0" applyFont="1" applyFill="1" applyBorder="1" applyAlignment="1">
      <alignment horizontal="left" vertical="center"/>
    </xf>
    <xf numFmtId="0" fontId="27" fillId="33" borderId="23" xfId="0" applyFont="1" applyFill="1" applyBorder="1" applyAlignment="1">
      <alignment horizontal="left" vertical="center"/>
    </xf>
    <xf numFmtId="0" fontId="27" fillId="33" borderId="23" xfId="0" applyFont="1" applyFill="1" applyBorder="1" applyAlignment="1">
      <alignment horizontal="left" vertical="center" wrapText="1"/>
    </xf>
    <xf numFmtId="16" fontId="27" fillId="33" borderId="24" xfId="0" applyNumberFormat="1" applyFont="1" applyFill="1" applyBorder="1" applyAlignment="1">
      <alignment horizontal="center" vertical="center" wrapText="1"/>
    </xf>
    <xf numFmtId="0" fontId="27" fillId="33" borderId="24" xfId="0" applyFont="1" applyFill="1" applyBorder="1" applyAlignment="1">
      <alignment horizontal="left" vertical="center" wrapText="1"/>
    </xf>
    <xf numFmtId="16" fontId="27" fillId="33" borderId="25" xfId="0" applyNumberFormat="1" applyFont="1" applyFill="1" applyBorder="1" applyAlignment="1">
      <alignment horizontal="center" vertical="center" wrapText="1"/>
    </xf>
    <xf numFmtId="49" fontId="27" fillId="33" borderId="22" xfId="0" applyNumberFormat="1" applyFont="1" applyFill="1" applyBorder="1" applyAlignment="1">
      <alignment horizontal="center" vertical="center" wrapText="1"/>
    </xf>
    <xf numFmtId="0" fontId="27" fillId="33" borderId="24" xfId="0" applyFont="1" applyFill="1" applyBorder="1" applyAlignment="1">
      <alignment horizontal="left" vertical="center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29" xfId="0" applyFont="1" applyFill="1" applyBorder="1" applyAlignment="1">
      <alignment horizontal="left" vertical="center"/>
    </xf>
    <xf numFmtId="0" fontId="27" fillId="33" borderId="30" xfId="0" applyFont="1" applyFill="1" applyBorder="1" applyAlignment="1">
      <alignment horizontal="left" vertical="center"/>
    </xf>
    <xf numFmtId="0" fontId="27" fillId="33" borderId="30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 wrapText="1"/>
    </xf>
    <xf numFmtId="0" fontId="27" fillId="33" borderId="25" xfId="0" applyFont="1" applyFill="1" applyBorder="1" applyAlignment="1">
      <alignment horizontal="left" vertical="center"/>
    </xf>
    <xf numFmtId="0" fontId="27" fillId="33" borderId="25" xfId="0" applyFont="1" applyFill="1" applyBorder="1" applyAlignment="1">
      <alignment horizontal="left" vertical="center" wrapText="1"/>
    </xf>
    <xf numFmtId="0" fontId="27" fillId="33" borderId="22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16" fontId="27" fillId="0" borderId="25" xfId="0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 wrapText="1"/>
    </xf>
    <xf numFmtId="0" fontId="29" fillId="33" borderId="25" xfId="0" applyFont="1" applyFill="1" applyBorder="1" applyAlignment="1">
      <alignment horizontal="left" vertical="center" wrapText="1"/>
    </xf>
    <xf numFmtId="0" fontId="27" fillId="33" borderId="27" xfId="0" applyFont="1" applyFill="1" applyBorder="1" applyAlignment="1">
      <alignment horizontal="left" vertical="center"/>
    </xf>
    <xf numFmtId="0" fontId="27" fillId="33" borderId="27" xfId="0" applyFont="1" applyFill="1" applyBorder="1" applyAlignment="1">
      <alignment horizontal="left" vertical="center" wrapText="1"/>
    </xf>
    <xf numFmtId="0" fontId="32" fillId="33" borderId="22" xfId="0" applyFont="1" applyFill="1" applyBorder="1" applyAlignment="1">
      <alignment horizontal="left" vertical="center"/>
    </xf>
    <xf numFmtId="0" fontId="32" fillId="33" borderId="24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horizontal="left" vertical="center"/>
    </xf>
    <xf numFmtId="0" fontId="27" fillId="33" borderId="23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0" fontId="29" fillId="33" borderId="28" xfId="0" applyFont="1" applyFill="1" applyBorder="1" applyAlignment="1">
      <alignment horizontal="left" vertical="center"/>
    </xf>
    <xf numFmtId="0" fontId="29" fillId="33" borderId="31" xfId="0" applyFont="1" applyFill="1" applyBorder="1" applyAlignment="1">
      <alignment horizontal="left" vertical="center"/>
    </xf>
    <xf numFmtId="0" fontId="29" fillId="33" borderId="31" xfId="0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9" fillId="33" borderId="24" xfId="0" applyFont="1" applyFill="1" applyBorder="1" applyAlignment="1">
      <alignment horizontal="left" vertical="center" wrapText="1"/>
    </xf>
    <xf numFmtId="2" fontId="27" fillId="33" borderId="25" xfId="0" applyNumberFormat="1" applyFont="1" applyFill="1" applyBorder="1" applyAlignment="1">
      <alignment horizontal="right" vertical="center"/>
    </xf>
    <xf numFmtId="0" fontId="37" fillId="0" borderId="0" xfId="0" applyFont="1"/>
    <xf numFmtId="0" fontId="37" fillId="33" borderId="20" xfId="0" applyFont="1" applyFill="1" applyBorder="1" applyAlignment="1">
      <alignment vertical="center" wrapText="1"/>
    </xf>
    <xf numFmtId="0" fontId="37" fillId="33" borderId="0" xfId="0" applyFont="1" applyFill="1" applyAlignment="1">
      <alignment vertical="center" wrapText="1"/>
    </xf>
    <xf numFmtId="0" fontId="37" fillId="33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9" fillId="33" borderId="28" xfId="0" applyFont="1" applyFill="1" applyBorder="1" applyAlignment="1">
      <alignment horizontal="center" vertical="center" wrapText="1"/>
    </xf>
    <xf numFmtId="2" fontId="29" fillId="33" borderId="28" xfId="0" applyNumberFormat="1" applyFont="1" applyFill="1" applyBorder="1" applyAlignment="1">
      <alignment horizontal="right" vertical="center"/>
    </xf>
    <xf numFmtId="0" fontId="27" fillId="33" borderId="35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left" vertical="center"/>
    </xf>
    <xf numFmtId="0" fontId="27" fillId="33" borderId="36" xfId="0" applyFont="1" applyFill="1" applyBorder="1" applyAlignment="1">
      <alignment horizontal="left" vertical="center"/>
    </xf>
    <xf numFmtId="0" fontId="27" fillId="33" borderId="36" xfId="0" applyFont="1" applyFill="1" applyBorder="1" applyAlignment="1">
      <alignment horizontal="left" vertical="center" wrapText="1"/>
    </xf>
    <xf numFmtId="2" fontId="27" fillId="33" borderId="35" xfId="0" applyNumberFormat="1" applyFont="1" applyFill="1" applyBorder="1" applyAlignment="1">
      <alignment horizontal="right" vertical="center"/>
    </xf>
    <xf numFmtId="0" fontId="27" fillId="0" borderId="18" xfId="0" applyFont="1" applyBorder="1" applyAlignment="1">
      <alignment horizontal="center" vertical="center" wrapText="1"/>
    </xf>
    <xf numFmtId="4" fontId="19" fillId="34" borderId="18" xfId="0" applyNumberFormat="1" applyFont="1" applyFill="1" applyBorder="1" applyAlignment="1">
      <alignment horizontal="center" vertical="center" wrapText="1"/>
    </xf>
    <xf numFmtId="4" fontId="18" fillId="0" borderId="18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2" xfId="0" applyFont="1" applyBorder="1" applyAlignment="1">
      <alignment vertical="center" wrapText="1"/>
    </xf>
    <xf numFmtId="0" fontId="19" fillId="0" borderId="42" xfId="0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2" fontId="19" fillId="0" borderId="42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vertical="center" wrapText="1"/>
    </xf>
    <xf numFmtId="0" fontId="18" fillId="0" borderId="42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2" fontId="18" fillId="0" borderId="42" xfId="0" applyNumberFormat="1" applyFont="1" applyBorder="1" applyAlignment="1">
      <alignment horizontal="right" vertical="center"/>
    </xf>
    <xf numFmtId="2" fontId="18" fillId="33" borderId="43" xfId="0" applyNumberFormat="1" applyFont="1" applyFill="1" applyBorder="1" applyAlignment="1">
      <alignment horizontal="right" vertical="center"/>
    </xf>
    <xf numFmtId="0" fontId="18" fillId="0" borderId="42" xfId="0" applyFont="1" applyBorder="1" applyAlignment="1">
      <alignment vertical="center"/>
    </xf>
    <xf numFmtId="2" fontId="18" fillId="0" borderId="42" xfId="0" applyNumberFormat="1" applyFont="1" applyBorder="1" applyAlignment="1">
      <alignment horizontal="right" vertical="center" wrapText="1"/>
    </xf>
    <xf numFmtId="0" fontId="19" fillId="0" borderId="42" xfId="0" applyFont="1" applyBorder="1" applyAlignment="1">
      <alignment horizontal="left" vertical="center"/>
    </xf>
    <xf numFmtId="0" fontId="42" fillId="0" borderId="42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37" fillId="0" borderId="37" xfId="0" applyFont="1" applyBorder="1" applyAlignment="1">
      <alignment vertical="center" wrapText="1"/>
    </xf>
    <xf numFmtId="0" fontId="45" fillId="0" borderId="42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7" fillId="0" borderId="38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37" fillId="0" borderId="37" xfId="0" applyFont="1" applyBorder="1" applyAlignment="1">
      <alignment horizontal="left" vertical="center" wrapText="1"/>
    </xf>
    <xf numFmtId="0" fontId="37" fillId="0" borderId="37" xfId="0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19" fillId="0" borderId="39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8" fillId="0" borderId="39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9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33" borderId="20" xfId="0" applyFont="1" applyFill="1" applyBorder="1" applyAlignment="1">
      <alignment horizontal="center" vertical="center" wrapText="1"/>
    </xf>
    <xf numFmtId="0" fontId="37" fillId="33" borderId="0" xfId="0" applyFont="1" applyFill="1" applyAlignment="1">
      <alignment horizontal="left" vertical="center" wrapText="1"/>
    </xf>
    <xf numFmtId="0" fontId="37" fillId="33" borderId="21" xfId="0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vertical="center" wrapText="1"/>
    </xf>
    <xf numFmtId="0" fontId="29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left" vertical="top" wrapText="1"/>
    </xf>
    <xf numFmtId="0" fontId="28" fillId="33" borderId="0" xfId="0" applyFont="1" applyFill="1" applyAlignment="1">
      <alignment wrapText="1"/>
    </xf>
    <xf numFmtId="0" fontId="28" fillId="33" borderId="0" xfId="0" applyFont="1" applyFill="1" applyAlignment="1">
      <alignment vertical="center" wrapText="1"/>
    </xf>
    <xf numFmtId="0" fontId="30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31" fillId="0" borderId="20" xfId="0" applyFont="1" applyBorder="1" applyAlignment="1">
      <alignment horizontal="right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33" borderId="24" xfId="0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33" borderId="22" xfId="0" applyFont="1" applyFill="1" applyBorder="1" applyAlignment="1">
      <alignment horizontal="left" vertical="center" wrapText="1"/>
    </xf>
    <xf numFmtId="0" fontId="27" fillId="33" borderId="24" xfId="0" applyFont="1" applyFill="1" applyBorder="1" applyAlignment="1">
      <alignment horizontal="left" vertical="center" wrapText="1"/>
    </xf>
    <xf numFmtId="0" fontId="27" fillId="33" borderId="23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37" fillId="33" borderId="37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612D-C12C-441F-83AC-0BA92D7F45A1}">
  <dimension ref="B1:J64"/>
  <sheetViews>
    <sheetView showGridLines="0" tabSelected="1" topLeftCell="A46" zoomScaleNormal="100" zoomScaleSheetLayoutView="100" workbookViewId="0">
      <selection sqref="A1:XFD1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15.75" customHeight="1">
      <c r="E1" s="2"/>
      <c r="H1" s="3" t="s">
        <v>1</v>
      </c>
      <c r="I1" s="4"/>
      <c r="J1" s="4"/>
    </row>
    <row r="2" spans="2:10" ht="15.75" customHeight="1">
      <c r="H2" s="3" t="s">
        <v>2</v>
      </c>
      <c r="I2" s="4"/>
      <c r="J2" s="4"/>
    </row>
    <row r="3" spans="2:10" ht="4.5" customHeight="1"/>
    <row r="4" spans="2:10" ht="15.75" customHeight="1">
      <c r="B4" s="177" t="s">
        <v>3</v>
      </c>
      <c r="C4" s="177"/>
      <c r="D4" s="177"/>
      <c r="E4" s="177"/>
      <c r="F4" s="177"/>
      <c r="G4" s="177"/>
      <c r="H4" s="177"/>
      <c r="I4" s="177"/>
      <c r="J4" s="177"/>
    </row>
    <row r="5" spans="2:10" ht="15.75" customHeight="1">
      <c r="B5" s="178" t="s">
        <v>4</v>
      </c>
      <c r="C5" s="178"/>
      <c r="D5" s="178"/>
      <c r="E5" s="178"/>
      <c r="F5" s="178"/>
      <c r="G5" s="178"/>
      <c r="H5" s="178"/>
      <c r="I5" s="178"/>
      <c r="J5" s="178"/>
    </row>
    <row r="6" spans="2:10" ht="15.75" customHeight="1">
      <c r="B6" s="179" t="s">
        <v>5</v>
      </c>
      <c r="C6" s="179"/>
      <c r="D6" s="179"/>
      <c r="E6" s="179"/>
      <c r="F6" s="179"/>
      <c r="G6" s="179"/>
      <c r="H6" s="179"/>
      <c r="I6" s="179"/>
      <c r="J6" s="179"/>
    </row>
    <row r="7" spans="2:10" ht="15" customHeight="1">
      <c r="B7" s="174" t="s">
        <v>6</v>
      </c>
      <c r="C7" s="174"/>
      <c r="D7" s="174"/>
      <c r="E7" s="174"/>
      <c r="F7" s="174"/>
      <c r="G7" s="174"/>
      <c r="H7" s="174"/>
      <c r="I7" s="174"/>
      <c r="J7" s="174"/>
    </row>
    <row r="8" spans="2:10" ht="15" customHeight="1">
      <c r="B8" s="180" t="s">
        <v>260</v>
      </c>
      <c r="C8" s="180"/>
      <c r="D8" s="180"/>
      <c r="E8" s="180"/>
      <c r="F8" s="180"/>
      <c r="G8" s="180"/>
      <c r="H8" s="180"/>
      <c r="I8" s="180"/>
      <c r="J8" s="180"/>
    </row>
    <row r="9" spans="2:10" ht="15" customHeight="1">
      <c r="B9" s="174" t="s">
        <v>7</v>
      </c>
      <c r="C9" s="174"/>
      <c r="D9" s="174"/>
      <c r="E9" s="174"/>
      <c r="F9" s="174"/>
      <c r="G9" s="174"/>
      <c r="H9" s="174"/>
      <c r="I9" s="174"/>
      <c r="J9" s="174"/>
    </row>
    <row r="10" spans="2:10" ht="15" customHeight="1">
      <c r="B10" s="169" t="s">
        <v>8</v>
      </c>
      <c r="C10" s="169"/>
      <c r="D10" s="169"/>
      <c r="E10" s="169"/>
      <c r="F10" s="169"/>
      <c r="G10" s="169"/>
      <c r="H10" s="169"/>
      <c r="I10" s="169"/>
      <c r="J10" s="169"/>
    </row>
    <row r="11" spans="2:10" ht="12" customHeight="1">
      <c r="B11" s="175"/>
      <c r="C11" s="175"/>
      <c r="D11" s="175"/>
      <c r="E11" s="175"/>
      <c r="F11" s="175"/>
      <c r="G11" s="175"/>
      <c r="H11" s="175"/>
      <c r="I11" s="175"/>
      <c r="J11" s="175"/>
    </row>
    <row r="12" spans="2:10" ht="15" customHeight="1">
      <c r="B12" s="176" t="s">
        <v>9</v>
      </c>
      <c r="C12" s="176"/>
      <c r="D12" s="176"/>
      <c r="E12" s="176"/>
      <c r="F12" s="176"/>
      <c r="G12" s="176"/>
      <c r="H12" s="176"/>
      <c r="I12" s="176"/>
      <c r="J12" s="176"/>
    </row>
    <row r="13" spans="2:10" ht="9.75" customHeight="1">
      <c r="B13" s="169"/>
      <c r="C13" s="169"/>
      <c r="D13" s="169"/>
      <c r="E13" s="169"/>
      <c r="F13" s="169"/>
      <c r="G13" s="169"/>
      <c r="H13" s="169"/>
      <c r="I13" s="169"/>
      <c r="J13" s="169"/>
    </row>
    <row r="14" spans="2:10" ht="15" customHeight="1">
      <c r="B14" s="176" t="s">
        <v>261</v>
      </c>
      <c r="C14" s="176"/>
      <c r="D14" s="176"/>
      <c r="E14" s="176"/>
      <c r="F14" s="176"/>
      <c r="G14" s="176"/>
      <c r="H14" s="176"/>
      <c r="I14" s="176"/>
      <c r="J14" s="176"/>
    </row>
    <row r="15" spans="2:10" ht="9.75" customHeight="1">
      <c r="B15" s="142"/>
      <c r="C15" s="122"/>
      <c r="D15" s="122"/>
      <c r="E15" s="122"/>
      <c r="F15" s="122"/>
      <c r="G15" s="122"/>
      <c r="H15" s="122"/>
      <c r="I15" s="122"/>
      <c r="J15" s="122"/>
    </row>
    <row r="16" spans="2:10" ht="15" customHeight="1">
      <c r="B16" s="168" t="s">
        <v>262</v>
      </c>
      <c r="C16" s="168"/>
      <c r="D16" s="168"/>
      <c r="E16" s="168"/>
      <c r="F16" s="168"/>
      <c r="G16" s="168"/>
      <c r="H16" s="168"/>
      <c r="I16" s="168"/>
      <c r="J16" s="168"/>
    </row>
    <row r="17" spans="2:10" ht="15" customHeight="1">
      <c r="B17" s="169" t="s">
        <v>10</v>
      </c>
      <c r="C17" s="169"/>
      <c r="D17" s="169"/>
      <c r="E17" s="169"/>
      <c r="F17" s="169"/>
      <c r="G17" s="169"/>
      <c r="H17" s="169"/>
      <c r="I17" s="169"/>
      <c r="J17" s="169"/>
    </row>
    <row r="18" spans="2:10" s="122" customFormat="1" ht="15" customHeight="1">
      <c r="B18" s="170" t="s">
        <v>273</v>
      </c>
      <c r="C18" s="170"/>
      <c r="D18" s="170"/>
      <c r="E18" s="170"/>
      <c r="F18" s="170"/>
      <c r="G18" s="170"/>
      <c r="H18" s="170"/>
      <c r="I18" s="170"/>
      <c r="J18" s="170"/>
    </row>
    <row r="19" spans="2:10" s="5" customFormat="1" ht="50.1" customHeight="1">
      <c r="B19" s="171" t="s">
        <v>11</v>
      </c>
      <c r="C19" s="172"/>
      <c r="D19" s="171" t="s">
        <v>12</v>
      </c>
      <c r="E19" s="173"/>
      <c r="F19" s="173"/>
      <c r="G19" s="172"/>
      <c r="H19" s="123" t="s">
        <v>13</v>
      </c>
      <c r="I19" s="123" t="s">
        <v>14</v>
      </c>
      <c r="J19" s="123" t="s">
        <v>15</v>
      </c>
    </row>
    <row r="20" spans="2:10" ht="15.75" customHeight="1">
      <c r="B20" s="124" t="s">
        <v>16</v>
      </c>
      <c r="C20" s="125" t="s">
        <v>17</v>
      </c>
      <c r="D20" s="156" t="s">
        <v>17</v>
      </c>
      <c r="E20" s="157"/>
      <c r="F20" s="157"/>
      <c r="G20" s="158"/>
      <c r="H20" s="126"/>
      <c r="I20" s="127">
        <f>SUM(I21,I26,I27)</f>
        <v>1113637.42</v>
      </c>
      <c r="J20" s="127">
        <f>SUM(J21,J26,J27)</f>
        <v>958788.92999999993</v>
      </c>
    </row>
    <row r="21" spans="2:10" ht="15.75" customHeight="1">
      <c r="B21" s="128" t="s">
        <v>18</v>
      </c>
      <c r="C21" s="129" t="s">
        <v>19</v>
      </c>
      <c r="D21" s="162" t="s">
        <v>19</v>
      </c>
      <c r="E21" s="163"/>
      <c r="F21" s="163"/>
      <c r="G21" s="164"/>
      <c r="H21" s="130"/>
      <c r="I21" s="131">
        <f>SUM(I22:I25)</f>
        <v>1065224.92</v>
      </c>
      <c r="J21" s="131">
        <f>SUM(J22:J25)</f>
        <v>908754.6</v>
      </c>
    </row>
    <row r="22" spans="2:10" ht="15.75" customHeight="1">
      <c r="B22" s="128" t="s">
        <v>20</v>
      </c>
      <c r="C22" s="129" t="s">
        <v>21</v>
      </c>
      <c r="D22" s="162" t="s">
        <v>21</v>
      </c>
      <c r="E22" s="163"/>
      <c r="F22" s="163"/>
      <c r="G22" s="164"/>
      <c r="H22" s="130"/>
      <c r="I22" s="132">
        <v>48745.49</v>
      </c>
      <c r="J22" s="132">
        <v>127200.44</v>
      </c>
    </row>
    <row r="23" spans="2:10" ht="15.75" customHeight="1">
      <c r="B23" s="128" t="s">
        <v>22</v>
      </c>
      <c r="C23" s="133" t="s">
        <v>23</v>
      </c>
      <c r="D23" s="165" t="s">
        <v>23</v>
      </c>
      <c r="E23" s="166"/>
      <c r="F23" s="166"/>
      <c r="G23" s="167"/>
      <c r="H23" s="130"/>
      <c r="I23" s="132">
        <v>1013192.06</v>
      </c>
      <c r="J23" s="132">
        <v>776139.5</v>
      </c>
    </row>
    <row r="24" spans="2:10" ht="15.75" customHeight="1">
      <c r="B24" s="128" t="s">
        <v>24</v>
      </c>
      <c r="C24" s="129" t="s">
        <v>25</v>
      </c>
      <c r="D24" s="165" t="s">
        <v>25</v>
      </c>
      <c r="E24" s="166"/>
      <c r="F24" s="166"/>
      <c r="G24" s="167"/>
      <c r="H24" s="130"/>
      <c r="I24" s="132">
        <v>1351.23</v>
      </c>
      <c r="J24" s="132">
        <v>2237.8000000000002</v>
      </c>
    </row>
    <row r="25" spans="2:10" ht="15.75" customHeight="1">
      <c r="B25" s="128" t="s">
        <v>26</v>
      </c>
      <c r="C25" s="133" t="s">
        <v>27</v>
      </c>
      <c r="D25" s="165" t="s">
        <v>27</v>
      </c>
      <c r="E25" s="166"/>
      <c r="F25" s="166"/>
      <c r="G25" s="167"/>
      <c r="H25" s="130"/>
      <c r="I25" s="132">
        <v>1936.14</v>
      </c>
      <c r="J25" s="132">
        <v>3176.86</v>
      </c>
    </row>
    <row r="26" spans="2:10" ht="15.75" customHeight="1">
      <c r="B26" s="128" t="s">
        <v>28</v>
      </c>
      <c r="C26" s="129" t="s">
        <v>29</v>
      </c>
      <c r="D26" s="165" t="s">
        <v>29</v>
      </c>
      <c r="E26" s="166"/>
      <c r="F26" s="166"/>
      <c r="G26" s="167"/>
      <c r="H26" s="130"/>
      <c r="I26" s="131"/>
      <c r="J26" s="134"/>
    </row>
    <row r="27" spans="2:10" ht="15.75" customHeight="1">
      <c r="B27" s="128" t="s">
        <v>30</v>
      </c>
      <c r="C27" s="129" t="s">
        <v>31</v>
      </c>
      <c r="D27" s="165" t="s">
        <v>31</v>
      </c>
      <c r="E27" s="166"/>
      <c r="F27" s="166"/>
      <c r="G27" s="167"/>
      <c r="H27" s="130" t="s">
        <v>274</v>
      </c>
      <c r="I27" s="131">
        <f>SUM(I28)+SUM(I29)</f>
        <v>48412.5</v>
      </c>
      <c r="J27" s="131">
        <f>SUM(J28)+SUM(J29)</f>
        <v>50034.33</v>
      </c>
    </row>
    <row r="28" spans="2:10" ht="15.75" customHeight="1">
      <c r="B28" s="128" t="s">
        <v>32</v>
      </c>
      <c r="C28" s="133" t="s">
        <v>33</v>
      </c>
      <c r="D28" s="165" t="s">
        <v>33</v>
      </c>
      <c r="E28" s="166"/>
      <c r="F28" s="166"/>
      <c r="G28" s="167"/>
      <c r="H28" s="130"/>
      <c r="I28" s="132">
        <v>48412.5</v>
      </c>
      <c r="J28" s="132">
        <v>50034.33</v>
      </c>
    </row>
    <row r="29" spans="2:10" ht="15.75" customHeight="1">
      <c r="B29" s="128" t="s">
        <v>34</v>
      </c>
      <c r="C29" s="133" t="s">
        <v>35</v>
      </c>
      <c r="D29" s="165" t="s">
        <v>35</v>
      </c>
      <c r="E29" s="166"/>
      <c r="F29" s="166"/>
      <c r="G29" s="167"/>
      <c r="H29" s="130"/>
      <c r="I29" s="132" t="s">
        <v>36</v>
      </c>
      <c r="J29" s="132" t="s">
        <v>36</v>
      </c>
    </row>
    <row r="30" spans="2:10" ht="15.75" customHeight="1">
      <c r="B30" s="124" t="s">
        <v>37</v>
      </c>
      <c r="C30" s="125" t="s">
        <v>38</v>
      </c>
      <c r="D30" s="156" t="s">
        <v>38</v>
      </c>
      <c r="E30" s="157"/>
      <c r="F30" s="157"/>
      <c r="G30" s="158"/>
      <c r="H30" s="139" t="s">
        <v>275</v>
      </c>
      <c r="I30" s="127">
        <f>SUM(I31:I44)</f>
        <v>1100841.0799999998</v>
      </c>
      <c r="J30" s="127">
        <f>SUM(J31:J44)</f>
        <v>945523.10999999987</v>
      </c>
    </row>
    <row r="31" spans="2:10" ht="15.75" customHeight="1">
      <c r="B31" s="128" t="s">
        <v>18</v>
      </c>
      <c r="C31" s="129" t="s">
        <v>39</v>
      </c>
      <c r="D31" s="165" t="s">
        <v>40</v>
      </c>
      <c r="E31" s="166"/>
      <c r="F31" s="166"/>
      <c r="G31" s="167"/>
      <c r="H31" s="130"/>
      <c r="I31" s="132">
        <v>1039927.55</v>
      </c>
      <c r="J31" s="132">
        <v>886783.27</v>
      </c>
    </row>
    <row r="32" spans="2:10" ht="15.75" customHeight="1">
      <c r="B32" s="128" t="s">
        <v>28</v>
      </c>
      <c r="C32" s="129" t="s">
        <v>41</v>
      </c>
      <c r="D32" s="165" t="s">
        <v>42</v>
      </c>
      <c r="E32" s="166"/>
      <c r="F32" s="166"/>
      <c r="G32" s="167"/>
      <c r="H32" s="130"/>
      <c r="I32" s="132">
        <v>8569.66</v>
      </c>
      <c r="J32" s="132">
        <v>13974.97</v>
      </c>
    </row>
    <row r="33" spans="2:10" ht="15.75" customHeight="1">
      <c r="B33" s="128" t="s">
        <v>30</v>
      </c>
      <c r="C33" s="129" t="s">
        <v>43</v>
      </c>
      <c r="D33" s="165" t="s">
        <v>44</v>
      </c>
      <c r="E33" s="166"/>
      <c r="F33" s="166"/>
      <c r="G33" s="167"/>
      <c r="H33" s="130"/>
      <c r="I33" s="132">
        <v>16135.16</v>
      </c>
      <c r="J33" s="132">
        <v>19747.830000000002</v>
      </c>
    </row>
    <row r="34" spans="2:10" ht="15.75" customHeight="1">
      <c r="B34" s="128" t="s">
        <v>45</v>
      </c>
      <c r="C34" s="129" t="s">
        <v>46</v>
      </c>
      <c r="D34" s="162" t="s">
        <v>47</v>
      </c>
      <c r="E34" s="163"/>
      <c r="F34" s="163"/>
      <c r="G34" s="164"/>
      <c r="H34" s="130"/>
      <c r="I34" s="132">
        <v>772.42</v>
      </c>
      <c r="J34" s="132">
        <v>421.78</v>
      </c>
    </row>
    <row r="35" spans="2:10" ht="15.75" customHeight="1">
      <c r="B35" s="128" t="s">
        <v>48</v>
      </c>
      <c r="C35" s="129" t="s">
        <v>49</v>
      </c>
      <c r="D35" s="162" t="s">
        <v>50</v>
      </c>
      <c r="E35" s="163"/>
      <c r="F35" s="163"/>
      <c r="G35" s="164"/>
      <c r="H35" s="130"/>
      <c r="I35" s="132">
        <v>5287.9</v>
      </c>
      <c r="J35" s="132">
        <v>3202.71</v>
      </c>
    </row>
    <row r="36" spans="2:10" ht="15.75" customHeight="1">
      <c r="B36" s="128" t="s">
        <v>51</v>
      </c>
      <c r="C36" s="129" t="s">
        <v>52</v>
      </c>
      <c r="D36" s="162" t="s">
        <v>53</v>
      </c>
      <c r="E36" s="163"/>
      <c r="F36" s="163"/>
      <c r="G36" s="164"/>
      <c r="H36" s="130"/>
      <c r="I36" s="132">
        <v>1250.74</v>
      </c>
      <c r="J36" s="132">
        <v>821.34</v>
      </c>
    </row>
    <row r="37" spans="2:10" ht="15.75" customHeight="1">
      <c r="B37" s="128" t="s">
        <v>54</v>
      </c>
      <c r="C37" s="129" t="s">
        <v>55</v>
      </c>
      <c r="D37" s="162" t="s">
        <v>56</v>
      </c>
      <c r="E37" s="163"/>
      <c r="F37" s="163"/>
      <c r="G37" s="164"/>
      <c r="H37" s="130"/>
      <c r="I37" s="132">
        <v>10482.65</v>
      </c>
      <c r="J37" s="132">
        <v>334.12</v>
      </c>
    </row>
    <row r="38" spans="2:10" ht="15.75" customHeight="1">
      <c r="B38" s="128" t="s">
        <v>57</v>
      </c>
      <c r="C38" s="129" t="s">
        <v>58</v>
      </c>
      <c r="D38" s="165" t="s">
        <v>58</v>
      </c>
      <c r="E38" s="166"/>
      <c r="F38" s="166"/>
      <c r="G38" s="167"/>
      <c r="H38" s="130"/>
      <c r="I38" s="132" t="s">
        <v>36</v>
      </c>
      <c r="J38" s="132" t="s">
        <v>36</v>
      </c>
    </row>
    <row r="39" spans="2:10" ht="15.75" customHeight="1">
      <c r="B39" s="128" t="s">
        <v>59</v>
      </c>
      <c r="C39" s="129" t="s">
        <v>60</v>
      </c>
      <c r="D39" s="162" t="s">
        <v>60</v>
      </c>
      <c r="E39" s="163"/>
      <c r="F39" s="163"/>
      <c r="G39" s="164"/>
      <c r="H39" s="130"/>
      <c r="I39" s="132">
        <v>4535.5600000000004</v>
      </c>
      <c r="J39" s="132">
        <v>4287.97</v>
      </c>
    </row>
    <row r="40" spans="2:10" ht="15.75" customHeight="1">
      <c r="B40" s="128" t="s">
        <v>61</v>
      </c>
      <c r="C40" s="129" t="s">
        <v>62</v>
      </c>
      <c r="D40" s="165" t="s">
        <v>63</v>
      </c>
      <c r="E40" s="166"/>
      <c r="F40" s="166"/>
      <c r="G40" s="167"/>
      <c r="H40" s="130"/>
      <c r="I40" s="132">
        <v>500</v>
      </c>
      <c r="J40" s="132" t="s">
        <v>36</v>
      </c>
    </row>
    <row r="41" spans="2:10" ht="15.75" customHeight="1">
      <c r="B41" s="128" t="s">
        <v>64</v>
      </c>
      <c r="C41" s="129" t="s">
        <v>65</v>
      </c>
      <c r="D41" s="165" t="s">
        <v>66</v>
      </c>
      <c r="E41" s="166"/>
      <c r="F41" s="166"/>
      <c r="G41" s="167"/>
      <c r="H41" s="130"/>
      <c r="I41" s="132">
        <v>800</v>
      </c>
      <c r="J41" s="132">
        <v>1575</v>
      </c>
    </row>
    <row r="42" spans="2:10" ht="15.75" customHeight="1">
      <c r="B42" s="128" t="s">
        <v>67</v>
      </c>
      <c r="C42" s="129" t="s">
        <v>68</v>
      </c>
      <c r="D42" s="165" t="s">
        <v>69</v>
      </c>
      <c r="E42" s="166"/>
      <c r="F42" s="166"/>
      <c r="G42" s="167"/>
      <c r="H42" s="130"/>
      <c r="I42" s="132" t="s">
        <v>36</v>
      </c>
      <c r="J42" s="132" t="s">
        <v>36</v>
      </c>
    </row>
    <row r="43" spans="2:10" ht="15.75" customHeight="1">
      <c r="B43" s="128" t="s">
        <v>70</v>
      </c>
      <c r="C43" s="129" t="s">
        <v>71</v>
      </c>
      <c r="D43" s="165" t="s">
        <v>72</v>
      </c>
      <c r="E43" s="166"/>
      <c r="F43" s="166"/>
      <c r="G43" s="167"/>
      <c r="H43" s="130"/>
      <c r="I43" s="132">
        <v>12579.44</v>
      </c>
      <c r="J43" s="132">
        <v>14374.12</v>
      </c>
    </row>
    <row r="44" spans="2:10" ht="15.75" customHeight="1">
      <c r="B44" s="128" t="s">
        <v>73</v>
      </c>
      <c r="C44" s="129" t="s">
        <v>74</v>
      </c>
      <c r="D44" s="145" t="s">
        <v>75</v>
      </c>
      <c r="E44" s="146"/>
      <c r="F44" s="146"/>
      <c r="G44" s="147"/>
      <c r="H44" s="130"/>
      <c r="I44" s="132" t="s">
        <v>36</v>
      </c>
      <c r="J44" s="132" t="s">
        <v>36</v>
      </c>
    </row>
    <row r="45" spans="2:10" ht="15.75" customHeight="1">
      <c r="B45" s="125" t="s">
        <v>76</v>
      </c>
      <c r="C45" s="135" t="s">
        <v>77</v>
      </c>
      <c r="D45" s="153" t="s">
        <v>77</v>
      </c>
      <c r="E45" s="154"/>
      <c r="F45" s="154"/>
      <c r="G45" s="155"/>
      <c r="H45" s="126"/>
      <c r="I45" s="127">
        <f>I20-I30</f>
        <v>12796.340000000084</v>
      </c>
      <c r="J45" s="127">
        <f>J20-J30</f>
        <v>13265.820000000065</v>
      </c>
    </row>
    <row r="46" spans="2:10" ht="15.75" customHeight="1">
      <c r="B46" s="125" t="s">
        <v>78</v>
      </c>
      <c r="C46" s="125" t="s">
        <v>79</v>
      </c>
      <c r="D46" s="159" t="s">
        <v>79</v>
      </c>
      <c r="E46" s="160"/>
      <c r="F46" s="160"/>
      <c r="G46" s="161"/>
      <c r="H46" s="136"/>
      <c r="I46" s="127">
        <f>IF(TYPE(I47)=1,I47,0)+IF(TYPE(I48)=1,I48,0)-IF(TYPE(I49)=1,I49,0)</f>
        <v>0</v>
      </c>
      <c r="J46" s="127">
        <f>IF(TYPE(J47)=1,J47,0)+IF(TYPE(J48)=1,J48,0)-IF(TYPE(J49)=1,J49,0)</f>
        <v>0</v>
      </c>
    </row>
    <row r="47" spans="2:10" ht="15.75" customHeight="1">
      <c r="B47" s="133" t="s">
        <v>80</v>
      </c>
      <c r="C47" s="129" t="s">
        <v>81</v>
      </c>
      <c r="D47" s="145" t="s">
        <v>82</v>
      </c>
      <c r="E47" s="146"/>
      <c r="F47" s="146"/>
      <c r="G47" s="147"/>
      <c r="H47" s="137"/>
      <c r="I47" s="131"/>
      <c r="J47" s="132"/>
    </row>
    <row r="48" spans="2:10" ht="15.75" customHeight="1">
      <c r="B48" s="133" t="s">
        <v>28</v>
      </c>
      <c r="C48" s="129" t="s">
        <v>83</v>
      </c>
      <c r="D48" s="145" t="s">
        <v>83</v>
      </c>
      <c r="E48" s="146"/>
      <c r="F48" s="146"/>
      <c r="G48" s="147"/>
      <c r="H48" s="137"/>
      <c r="I48" s="132"/>
      <c r="J48" s="132"/>
    </row>
    <row r="49" spans="2:10" ht="15.75" customHeight="1">
      <c r="B49" s="133" t="s">
        <v>84</v>
      </c>
      <c r="C49" s="129" t="s">
        <v>85</v>
      </c>
      <c r="D49" s="145" t="s">
        <v>86</v>
      </c>
      <c r="E49" s="146"/>
      <c r="F49" s="146"/>
      <c r="G49" s="147"/>
      <c r="H49" s="137"/>
      <c r="I49" s="132" t="s">
        <v>36</v>
      </c>
      <c r="J49" s="132" t="s">
        <v>36</v>
      </c>
    </row>
    <row r="50" spans="2:10" ht="15.75" customHeight="1">
      <c r="B50" s="125" t="s">
        <v>87</v>
      </c>
      <c r="C50" s="135" t="s">
        <v>88</v>
      </c>
      <c r="D50" s="153" t="s">
        <v>88</v>
      </c>
      <c r="E50" s="154"/>
      <c r="F50" s="154"/>
      <c r="G50" s="155"/>
      <c r="H50" s="136"/>
      <c r="I50" s="132" t="s">
        <v>36</v>
      </c>
      <c r="J50" s="132" t="s">
        <v>36</v>
      </c>
    </row>
    <row r="51" spans="2:10" ht="30" customHeight="1">
      <c r="B51" s="125" t="s">
        <v>89</v>
      </c>
      <c r="C51" s="135" t="s">
        <v>90</v>
      </c>
      <c r="D51" s="150" t="s">
        <v>90</v>
      </c>
      <c r="E51" s="151"/>
      <c r="F51" s="151"/>
      <c r="G51" s="152"/>
      <c r="H51" s="136"/>
      <c r="I51" s="132" t="s">
        <v>36</v>
      </c>
      <c r="J51" s="132" t="s">
        <v>36</v>
      </c>
    </row>
    <row r="52" spans="2:10" ht="15.75" customHeight="1">
      <c r="B52" s="125" t="s">
        <v>91</v>
      </c>
      <c r="C52" s="135" t="s">
        <v>92</v>
      </c>
      <c r="D52" s="153" t="s">
        <v>92</v>
      </c>
      <c r="E52" s="154"/>
      <c r="F52" s="154"/>
      <c r="G52" s="155"/>
      <c r="H52" s="136"/>
      <c r="I52" s="132" t="s">
        <v>36</v>
      </c>
      <c r="J52" s="132" t="s">
        <v>36</v>
      </c>
    </row>
    <row r="53" spans="2:10" ht="30" customHeight="1">
      <c r="B53" s="125" t="s">
        <v>93</v>
      </c>
      <c r="C53" s="125" t="s">
        <v>94</v>
      </c>
      <c r="D53" s="156" t="s">
        <v>94</v>
      </c>
      <c r="E53" s="157"/>
      <c r="F53" s="157"/>
      <c r="G53" s="158"/>
      <c r="H53" s="136"/>
      <c r="I53" s="127">
        <f>SUM(I45,I46,I50,I51,I52)</f>
        <v>12796.340000000084</v>
      </c>
      <c r="J53" s="127">
        <f>SUM(J45,J46,J50,J51,J52)</f>
        <v>13265.820000000065</v>
      </c>
    </row>
    <row r="54" spans="2:10" ht="15.75" customHeight="1">
      <c r="B54" s="125" t="s">
        <v>18</v>
      </c>
      <c r="C54" s="125" t="s">
        <v>95</v>
      </c>
      <c r="D54" s="159" t="s">
        <v>95</v>
      </c>
      <c r="E54" s="160"/>
      <c r="F54" s="160"/>
      <c r="G54" s="161"/>
      <c r="H54" s="136"/>
      <c r="I54" s="132" t="s">
        <v>36</v>
      </c>
      <c r="J54" s="132" t="s">
        <v>36</v>
      </c>
    </row>
    <row r="55" spans="2:10" ht="15.75" customHeight="1">
      <c r="B55" s="125" t="s">
        <v>96</v>
      </c>
      <c r="C55" s="135" t="s">
        <v>97</v>
      </c>
      <c r="D55" s="153" t="s">
        <v>97</v>
      </c>
      <c r="E55" s="154"/>
      <c r="F55" s="154"/>
      <c r="G55" s="155"/>
      <c r="H55" s="136"/>
      <c r="I55" s="127">
        <f>SUM(I53,I54)</f>
        <v>12796.340000000084</v>
      </c>
      <c r="J55" s="127">
        <f>SUM(J53,J54)</f>
        <v>13265.820000000065</v>
      </c>
    </row>
    <row r="56" spans="2:10" ht="15.75" customHeight="1">
      <c r="B56" s="133" t="s">
        <v>18</v>
      </c>
      <c r="C56" s="129" t="s">
        <v>98</v>
      </c>
      <c r="D56" s="145" t="s">
        <v>98</v>
      </c>
      <c r="E56" s="146"/>
      <c r="F56" s="146"/>
      <c r="G56" s="147"/>
      <c r="H56" s="137"/>
      <c r="I56" s="131"/>
      <c r="J56" s="131"/>
    </row>
    <row r="57" spans="2:10" ht="15.75" customHeight="1">
      <c r="B57" s="133" t="s">
        <v>28</v>
      </c>
      <c r="C57" s="129" t="s">
        <v>99</v>
      </c>
      <c r="D57" s="145" t="s">
        <v>99</v>
      </c>
      <c r="E57" s="146"/>
      <c r="F57" s="146"/>
      <c r="G57" s="147"/>
      <c r="H57" s="137"/>
      <c r="I57" s="131"/>
      <c r="J57" s="131"/>
    </row>
    <row r="58" spans="2:10">
      <c r="B58" s="6"/>
      <c r="C58" s="6"/>
      <c r="D58" s="6"/>
      <c r="E58" s="6"/>
    </row>
    <row r="59" spans="2:10" s="29" customFormat="1" ht="15.75" customHeight="1">
      <c r="B59" s="148" t="s">
        <v>263</v>
      </c>
      <c r="C59" s="148"/>
      <c r="D59" s="148"/>
      <c r="E59" s="148"/>
      <c r="F59" s="148"/>
      <c r="G59" s="148"/>
      <c r="H59" s="138"/>
      <c r="I59" s="149" t="s">
        <v>100</v>
      </c>
      <c r="J59" s="149"/>
    </row>
    <row r="60" spans="2:10" s="29" customFormat="1" ht="18.75" customHeight="1">
      <c r="B60" s="143" t="s">
        <v>101</v>
      </c>
      <c r="C60" s="143"/>
      <c r="D60" s="143"/>
      <c r="E60" s="143"/>
      <c r="F60" s="143"/>
      <c r="G60" s="143"/>
      <c r="H60" s="30" t="s">
        <v>102</v>
      </c>
      <c r="I60" s="144" t="s">
        <v>103</v>
      </c>
      <c r="J60" s="144"/>
    </row>
    <row r="61" spans="2:10" s="29" customFormat="1" ht="10.5" customHeight="1">
      <c r="B61" s="140"/>
      <c r="C61" s="140"/>
      <c r="D61" s="140"/>
      <c r="E61" s="140"/>
      <c r="F61" s="140"/>
      <c r="G61" s="140"/>
      <c r="H61" s="140"/>
      <c r="I61" s="30"/>
      <c r="J61" s="30"/>
    </row>
    <row r="62" spans="2:10" s="29" customFormat="1" ht="15" customHeight="1">
      <c r="B62" s="148" t="s">
        <v>264</v>
      </c>
      <c r="C62" s="148"/>
      <c r="D62" s="148"/>
      <c r="E62" s="148"/>
      <c r="F62" s="148"/>
      <c r="G62" s="148"/>
      <c r="H62" s="141"/>
      <c r="I62" s="149" t="s">
        <v>106</v>
      </c>
      <c r="J62" s="149"/>
    </row>
    <row r="63" spans="2:10" s="29" customFormat="1" ht="12" customHeight="1">
      <c r="B63" s="143" t="s">
        <v>104</v>
      </c>
      <c r="C63" s="143"/>
      <c r="D63" s="143"/>
      <c r="E63" s="143"/>
      <c r="F63" s="143"/>
      <c r="G63" s="143"/>
      <c r="H63" s="30" t="s">
        <v>105</v>
      </c>
      <c r="I63" s="144" t="s">
        <v>103</v>
      </c>
      <c r="J63" s="144"/>
    </row>
    <row r="64" spans="2:10" s="29" customFormat="1" ht="15"/>
  </sheetData>
  <mergeCells count="62">
    <mergeCell ref="B8:J8"/>
    <mergeCell ref="B4:J4"/>
    <mergeCell ref="B5:J5"/>
    <mergeCell ref="B6:J6"/>
    <mergeCell ref="B7:J7"/>
    <mergeCell ref="D20:G20"/>
    <mergeCell ref="B9:J9"/>
    <mergeCell ref="B10:J10"/>
    <mergeCell ref="B11:J11"/>
    <mergeCell ref="B12:J12"/>
    <mergeCell ref="B13:J13"/>
    <mergeCell ref="B14:J14"/>
    <mergeCell ref="B16:J16"/>
    <mergeCell ref="B17:J17"/>
    <mergeCell ref="B18:J18"/>
    <mergeCell ref="B19:C19"/>
    <mergeCell ref="D19:G19"/>
    <mergeCell ref="D32:G32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44:G4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56:G56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B63:G63"/>
    <mergeCell ref="I63:J63"/>
    <mergeCell ref="D57:G57"/>
    <mergeCell ref="B59:G59"/>
    <mergeCell ref="I59:J59"/>
    <mergeCell ref="B60:G60"/>
    <mergeCell ref="I60:J60"/>
    <mergeCell ref="B62:G62"/>
    <mergeCell ref="I62:J62"/>
  </mergeCells>
  <printOptions horizontalCentered="1"/>
  <pageMargins left="0.59055118110236227" right="0.39370078740157483" top="7.874015748031496E-2" bottom="0" header="0" footer="0"/>
  <pageSetup paperSize="9" scale="8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9"/>
  <sheetViews>
    <sheetView topLeftCell="A49" zoomScaleNormal="100" workbookViewId="0">
      <selection activeCell="O45" sqref="O45"/>
    </sheetView>
  </sheetViews>
  <sheetFormatPr defaultRowHeight="12.75"/>
  <cols>
    <col min="1" max="1" width="5.5703125" style="7" customWidth="1"/>
    <col min="2" max="2" width="10.5703125" style="7" customWidth="1"/>
    <col min="3" max="3" width="3.140625" style="26" customWidth="1"/>
    <col min="4" max="4" width="2.7109375" style="26" customWidth="1"/>
    <col min="5" max="5" width="55.140625" style="26" customWidth="1"/>
    <col min="6" max="6" width="10.42578125" style="26" customWidth="1"/>
    <col min="7" max="8" width="12.85546875" style="7" customWidth="1"/>
    <col min="9" max="16384" width="9.140625" style="7"/>
  </cols>
  <sheetData>
    <row r="1" spans="1:8" ht="30" customHeight="1">
      <c r="B1" s="193" t="s">
        <v>0</v>
      </c>
      <c r="C1" s="193"/>
      <c r="D1" s="193"/>
      <c r="E1" s="193"/>
      <c r="F1" s="193"/>
      <c r="G1" s="193"/>
      <c r="H1" s="193"/>
    </row>
    <row r="2" spans="1:8">
      <c r="A2" s="32"/>
      <c r="F2" s="194" t="s">
        <v>107</v>
      </c>
      <c r="G2" s="194"/>
      <c r="H2" s="194"/>
    </row>
    <row r="3" spans="1:8">
      <c r="A3" s="32"/>
      <c r="F3" s="195" t="s">
        <v>2</v>
      </c>
      <c r="G3" s="195"/>
      <c r="H3" s="195"/>
    </row>
    <row r="4" spans="1:8">
      <c r="A4" s="32"/>
    </row>
    <row r="5" spans="1:8">
      <c r="A5" s="32"/>
      <c r="B5" s="192" t="s">
        <v>108</v>
      </c>
      <c r="C5" s="192"/>
      <c r="D5" s="192"/>
      <c r="E5" s="192"/>
      <c r="F5" s="192"/>
      <c r="G5" s="192"/>
      <c r="H5" s="192"/>
    </row>
    <row r="6" spans="1:8">
      <c r="A6" s="32"/>
      <c r="B6" s="192"/>
      <c r="C6" s="192"/>
      <c r="D6" s="192"/>
      <c r="E6" s="192"/>
      <c r="F6" s="192"/>
      <c r="G6" s="192"/>
      <c r="H6" s="192"/>
    </row>
    <row r="7" spans="1:8">
      <c r="A7" s="32"/>
      <c r="B7" s="188" t="s">
        <v>5</v>
      </c>
      <c r="C7" s="188"/>
      <c r="D7" s="188"/>
      <c r="E7" s="188"/>
      <c r="F7" s="188"/>
      <c r="G7" s="188"/>
      <c r="H7" s="188"/>
    </row>
    <row r="8" spans="1:8">
      <c r="A8" s="32"/>
      <c r="B8" s="187" t="s">
        <v>109</v>
      </c>
      <c r="C8" s="187"/>
      <c r="D8" s="187"/>
      <c r="E8" s="187"/>
      <c r="F8" s="187"/>
      <c r="G8" s="187"/>
      <c r="H8" s="187"/>
    </row>
    <row r="9" spans="1:8" ht="12.75" customHeight="1">
      <c r="A9" s="32"/>
      <c r="B9" s="188" t="s">
        <v>260</v>
      </c>
      <c r="C9" s="188"/>
      <c r="D9" s="188"/>
      <c r="E9" s="188"/>
      <c r="F9" s="188"/>
      <c r="G9" s="188"/>
      <c r="H9" s="188"/>
    </row>
    <row r="10" spans="1:8">
      <c r="A10" s="32"/>
      <c r="B10" s="189" t="s">
        <v>110</v>
      </c>
      <c r="C10" s="189"/>
      <c r="D10" s="189"/>
      <c r="E10" s="189"/>
      <c r="F10" s="189"/>
      <c r="G10" s="189"/>
      <c r="H10" s="189"/>
    </row>
    <row r="11" spans="1:8">
      <c r="A11" s="32"/>
      <c r="B11" s="190"/>
      <c r="C11" s="190"/>
      <c r="D11" s="190"/>
      <c r="E11" s="190"/>
      <c r="F11" s="190"/>
      <c r="G11" s="190"/>
      <c r="H11" s="190"/>
    </row>
    <row r="12" spans="1:8">
      <c r="A12" s="32"/>
      <c r="B12" s="191"/>
      <c r="C12" s="191"/>
      <c r="D12" s="191"/>
      <c r="E12" s="191"/>
      <c r="F12" s="191"/>
    </row>
    <row r="13" spans="1:8">
      <c r="A13" s="32"/>
      <c r="B13" s="192" t="s">
        <v>111</v>
      </c>
      <c r="C13" s="192"/>
      <c r="D13" s="192"/>
      <c r="E13" s="192"/>
      <c r="F13" s="192"/>
      <c r="G13" s="192"/>
      <c r="H13" s="192"/>
    </row>
    <row r="14" spans="1:8">
      <c r="A14" s="32"/>
      <c r="B14" s="192" t="s">
        <v>261</v>
      </c>
      <c r="C14" s="192"/>
      <c r="D14" s="192"/>
      <c r="E14" s="192"/>
      <c r="F14" s="192"/>
      <c r="G14" s="192"/>
      <c r="H14" s="192"/>
    </row>
    <row r="15" spans="1:8">
      <c r="A15" s="32"/>
      <c r="B15" s="27"/>
      <c r="C15" s="33"/>
      <c r="D15" s="33"/>
      <c r="E15" s="33"/>
      <c r="F15" s="33"/>
      <c r="G15" s="34"/>
      <c r="H15" s="34"/>
    </row>
    <row r="16" spans="1:8">
      <c r="A16" s="32"/>
      <c r="B16" s="196" t="s">
        <v>262</v>
      </c>
      <c r="C16" s="196"/>
      <c r="D16" s="196"/>
      <c r="E16" s="196"/>
      <c r="F16" s="196"/>
      <c r="G16" s="196"/>
      <c r="H16" s="196"/>
    </row>
    <row r="17" spans="1:8">
      <c r="A17" s="32"/>
      <c r="B17" s="197" t="s">
        <v>10</v>
      </c>
      <c r="C17" s="197"/>
      <c r="D17" s="197"/>
      <c r="E17" s="197"/>
      <c r="F17" s="197"/>
      <c r="G17" s="197"/>
      <c r="H17" s="197"/>
    </row>
    <row r="18" spans="1:8" ht="12.75" customHeight="1">
      <c r="A18" s="32"/>
      <c r="B18" s="27"/>
      <c r="C18" s="28"/>
      <c r="D18" s="28"/>
      <c r="E18" s="198" t="s">
        <v>273</v>
      </c>
      <c r="F18" s="198"/>
      <c r="G18" s="198"/>
      <c r="H18" s="198"/>
    </row>
    <row r="19" spans="1:8" ht="67.5" customHeight="1">
      <c r="A19" s="32"/>
      <c r="B19" s="35" t="s">
        <v>11</v>
      </c>
      <c r="C19" s="199" t="s">
        <v>12</v>
      </c>
      <c r="D19" s="200"/>
      <c r="E19" s="201"/>
      <c r="F19" s="36" t="s">
        <v>112</v>
      </c>
      <c r="G19" s="37" t="s">
        <v>113</v>
      </c>
      <c r="H19" s="37" t="s">
        <v>114</v>
      </c>
    </row>
    <row r="20" spans="1:8" s="26" customFormat="1" ht="12.75" customHeight="1">
      <c r="A20" s="32"/>
      <c r="B20" s="37" t="s">
        <v>16</v>
      </c>
      <c r="C20" s="38" t="s">
        <v>115</v>
      </c>
      <c r="D20" s="39"/>
      <c r="E20" s="40"/>
      <c r="F20" s="41"/>
      <c r="G20" s="42">
        <f>SUM(G21,G27,G37,G38,G39)</f>
        <v>498839.58</v>
      </c>
      <c r="H20" s="42">
        <f>SUM(H21,H27,H37,H38,H39)</f>
        <v>504009.23999999993</v>
      </c>
    </row>
    <row r="21" spans="1:8" s="26" customFormat="1" ht="12.75" customHeight="1">
      <c r="A21" s="32"/>
      <c r="B21" s="43" t="s">
        <v>18</v>
      </c>
      <c r="C21" s="44" t="s">
        <v>116</v>
      </c>
      <c r="D21" s="45"/>
      <c r="E21" s="46"/>
      <c r="F21" s="41"/>
      <c r="G21" s="47">
        <f>SUM(G22:G26)</f>
        <v>0</v>
      </c>
      <c r="H21" s="47">
        <f>SUM(H22:H26)</f>
        <v>0</v>
      </c>
    </row>
    <row r="22" spans="1:8" s="26" customFormat="1" ht="12.75" customHeight="1">
      <c r="A22" s="32"/>
      <c r="B22" s="41" t="s">
        <v>117</v>
      </c>
      <c r="C22" s="48"/>
      <c r="D22" s="49" t="s">
        <v>118</v>
      </c>
      <c r="E22" s="50"/>
      <c r="F22" s="51"/>
      <c r="G22" s="47" t="s">
        <v>36</v>
      </c>
      <c r="H22" s="47" t="s">
        <v>36</v>
      </c>
    </row>
    <row r="23" spans="1:8" s="26" customFormat="1" ht="12.75" customHeight="1">
      <c r="A23" s="32"/>
      <c r="B23" s="41" t="s">
        <v>119</v>
      </c>
      <c r="C23" s="48"/>
      <c r="D23" s="49" t="s">
        <v>120</v>
      </c>
      <c r="E23" s="52"/>
      <c r="F23" s="53"/>
      <c r="G23" s="47">
        <v>0</v>
      </c>
      <c r="H23" s="47">
        <v>0</v>
      </c>
    </row>
    <row r="24" spans="1:8" s="26" customFormat="1" ht="12.75" customHeight="1">
      <c r="A24" s="32"/>
      <c r="B24" s="41" t="s">
        <v>121</v>
      </c>
      <c r="C24" s="48"/>
      <c r="D24" s="49" t="s">
        <v>122</v>
      </c>
      <c r="E24" s="52"/>
      <c r="F24" s="53"/>
      <c r="G24" s="47" t="s">
        <v>36</v>
      </c>
      <c r="H24" s="47" t="s">
        <v>36</v>
      </c>
    </row>
    <row r="25" spans="1:8" s="26" customFormat="1" ht="12.75" customHeight="1">
      <c r="A25" s="32"/>
      <c r="B25" s="41" t="s">
        <v>123</v>
      </c>
      <c r="C25" s="48"/>
      <c r="D25" s="49" t="s">
        <v>124</v>
      </c>
      <c r="E25" s="52"/>
      <c r="F25" s="43"/>
      <c r="G25" s="47" t="s">
        <v>36</v>
      </c>
      <c r="H25" s="47" t="s">
        <v>36</v>
      </c>
    </row>
    <row r="26" spans="1:8" s="26" customFormat="1" ht="12.75" customHeight="1">
      <c r="A26" s="32"/>
      <c r="B26" s="54" t="s">
        <v>125</v>
      </c>
      <c r="C26" s="48"/>
      <c r="D26" s="55" t="s">
        <v>126</v>
      </c>
      <c r="E26" s="50"/>
      <c r="F26" s="43"/>
      <c r="G26" s="47" t="s">
        <v>36</v>
      </c>
      <c r="H26" s="47" t="s">
        <v>36</v>
      </c>
    </row>
    <row r="27" spans="1:8" s="26" customFormat="1" ht="12.75" customHeight="1">
      <c r="A27" s="32"/>
      <c r="B27" s="56" t="s">
        <v>28</v>
      </c>
      <c r="C27" s="57" t="s">
        <v>127</v>
      </c>
      <c r="D27" s="58"/>
      <c r="E27" s="59"/>
      <c r="F27" s="43" t="s">
        <v>265</v>
      </c>
      <c r="G27" s="47">
        <f>SUM(G28:G36)</f>
        <v>498839.58</v>
      </c>
      <c r="H27" s="47">
        <f>SUM(H28:H36)</f>
        <v>504009.23999999993</v>
      </c>
    </row>
    <row r="28" spans="1:8" s="26" customFormat="1" ht="12.75" customHeight="1">
      <c r="A28" s="32"/>
      <c r="B28" s="41" t="s">
        <v>128</v>
      </c>
      <c r="C28" s="48"/>
      <c r="D28" s="49" t="s">
        <v>129</v>
      </c>
      <c r="E28" s="52"/>
      <c r="F28" s="53"/>
      <c r="G28" s="47" t="s">
        <v>36</v>
      </c>
      <c r="H28" s="47" t="s">
        <v>36</v>
      </c>
    </row>
    <row r="29" spans="1:8" s="26" customFormat="1" ht="12.75" customHeight="1">
      <c r="A29" s="32"/>
      <c r="B29" s="41" t="s">
        <v>130</v>
      </c>
      <c r="C29" s="48"/>
      <c r="D29" s="49" t="s">
        <v>131</v>
      </c>
      <c r="E29" s="52"/>
      <c r="F29" s="53"/>
      <c r="G29" s="47">
        <v>447352.56</v>
      </c>
      <c r="H29" s="47">
        <v>450627.66</v>
      </c>
    </row>
    <row r="30" spans="1:8" s="26" customFormat="1" ht="12.75" customHeight="1">
      <c r="A30" s="32"/>
      <c r="B30" s="41" t="s">
        <v>132</v>
      </c>
      <c r="C30" s="48"/>
      <c r="D30" s="49" t="s">
        <v>133</v>
      </c>
      <c r="E30" s="52"/>
      <c r="F30" s="53"/>
      <c r="G30" s="47" t="s">
        <v>36</v>
      </c>
      <c r="H30" s="47" t="s">
        <v>36</v>
      </c>
    </row>
    <row r="31" spans="1:8" s="26" customFormat="1" ht="12.75" customHeight="1">
      <c r="A31" s="32"/>
      <c r="B31" s="41" t="s">
        <v>134</v>
      </c>
      <c r="C31" s="48"/>
      <c r="D31" s="49" t="s">
        <v>135</v>
      </c>
      <c r="E31" s="52"/>
      <c r="F31" s="53"/>
      <c r="G31" s="47" t="s">
        <v>36</v>
      </c>
      <c r="H31" s="47" t="s">
        <v>36</v>
      </c>
    </row>
    <row r="32" spans="1:8" s="26" customFormat="1" ht="12.75" customHeight="1">
      <c r="A32" s="32"/>
      <c r="B32" s="41" t="s">
        <v>136</v>
      </c>
      <c r="C32" s="48"/>
      <c r="D32" s="49" t="s">
        <v>137</v>
      </c>
      <c r="E32" s="52"/>
      <c r="F32" s="53"/>
      <c r="G32" s="47">
        <v>39598.46</v>
      </c>
      <c r="H32" s="47">
        <v>45363.86</v>
      </c>
    </row>
    <row r="33" spans="1:8" s="26" customFormat="1" ht="12.75" customHeight="1">
      <c r="A33" s="32"/>
      <c r="B33" s="41" t="s">
        <v>138</v>
      </c>
      <c r="C33" s="48"/>
      <c r="D33" s="49" t="s">
        <v>139</v>
      </c>
      <c r="E33" s="52"/>
      <c r="F33" s="53"/>
      <c r="G33" s="47" t="s">
        <v>36</v>
      </c>
      <c r="H33" s="47" t="s">
        <v>36</v>
      </c>
    </row>
    <row r="34" spans="1:8" s="26" customFormat="1" ht="12.75" customHeight="1">
      <c r="A34" s="32"/>
      <c r="B34" s="41" t="s">
        <v>140</v>
      </c>
      <c r="C34" s="48"/>
      <c r="D34" s="49" t="s">
        <v>141</v>
      </c>
      <c r="E34" s="52"/>
      <c r="F34" s="53"/>
      <c r="G34" s="47">
        <v>11888.56</v>
      </c>
      <c r="H34" s="47">
        <v>8017.72</v>
      </c>
    </row>
    <row r="35" spans="1:8" s="26" customFormat="1" ht="12.75" customHeight="1">
      <c r="A35" s="32"/>
      <c r="B35" s="41" t="s">
        <v>142</v>
      </c>
      <c r="C35" s="60"/>
      <c r="D35" s="61" t="s">
        <v>143</v>
      </c>
      <c r="E35" s="62"/>
      <c r="F35" s="53"/>
      <c r="G35" s="47" t="s">
        <v>36</v>
      </c>
      <c r="H35" s="47" t="s">
        <v>36</v>
      </c>
    </row>
    <row r="36" spans="1:8" s="26" customFormat="1" ht="12.75" customHeight="1">
      <c r="A36" s="32"/>
      <c r="B36" s="41" t="s">
        <v>144</v>
      </c>
      <c r="C36" s="48"/>
      <c r="D36" s="49" t="s">
        <v>145</v>
      </c>
      <c r="E36" s="52"/>
      <c r="F36" s="43"/>
      <c r="G36" s="47" t="s">
        <v>36</v>
      </c>
      <c r="H36" s="47" t="s">
        <v>36</v>
      </c>
    </row>
    <row r="37" spans="1:8" s="26" customFormat="1" ht="12.75" customHeight="1">
      <c r="A37" s="32"/>
      <c r="B37" s="43" t="s">
        <v>30</v>
      </c>
      <c r="C37" s="63" t="s">
        <v>146</v>
      </c>
      <c r="D37" s="63"/>
      <c r="E37" s="64"/>
      <c r="F37" s="43"/>
      <c r="G37" s="47" t="s">
        <v>36</v>
      </c>
      <c r="H37" s="47" t="s">
        <v>36</v>
      </c>
    </row>
    <row r="38" spans="1:8" s="26" customFormat="1" ht="12.75" customHeight="1">
      <c r="A38" s="32"/>
      <c r="B38" s="43" t="s">
        <v>45</v>
      </c>
      <c r="C38" s="63" t="s">
        <v>147</v>
      </c>
      <c r="D38" s="63"/>
      <c r="E38" s="64"/>
      <c r="F38" s="53"/>
      <c r="G38" s="47" t="s">
        <v>36</v>
      </c>
      <c r="H38" s="47" t="s">
        <v>36</v>
      </c>
    </row>
    <row r="39" spans="1:8" s="26" customFormat="1" ht="12.75" customHeight="1">
      <c r="A39" s="32"/>
      <c r="B39" s="43" t="s">
        <v>48</v>
      </c>
      <c r="C39" s="63" t="s">
        <v>148</v>
      </c>
      <c r="D39" s="48"/>
      <c r="E39" s="65"/>
      <c r="F39" s="53"/>
      <c r="G39" s="47" t="s">
        <v>36</v>
      </c>
      <c r="H39" s="47" t="s">
        <v>36</v>
      </c>
    </row>
    <row r="40" spans="1:8" s="26" customFormat="1" ht="12.75" customHeight="1">
      <c r="A40" s="32"/>
      <c r="B40" s="37" t="s">
        <v>37</v>
      </c>
      <c r="C40" s="38" t="s">
        <v>149</v>
      </c>
      <c r="D40" s="39"/>
      <c r="E40" s="40"/>
      <c r="F40" s="53"/>
      <c r="G40" s="47" t="s">
        <v>36</v>
      </c>
      <c r="H40" s="47" t="s">
        <v>36</v>
      </c>
    </row>
    <row r="41" spans="1:8" s="26" customFormat="1" ht="12.75" customHeight="1">
      <c r="A41" s="32"/>
      <c r="B41" s="35" t="s">
        <v>76</v>
      </c>
      <c r="C41" s="66" t="s">
        <v>150</v>
      </c>
      <c r="D41" s="67"/>
      <c r="E41" s="68"/>
      <c r="F41" s="43"/>
      <c r="G41" s="42">
        <f>SUM(G42,G48,G49,G56,G57)</f>
        <v>266445.5</v>
      </c>
      <c r="H41" s="42">
        <f>SUM(H42,H48,H49,H56,H57)</f>
        <v>127094.79</v>
      </c>
    </row>
    <row r="42" spans="1:8" s="26" customFormat="1" ht="12.75" customHeight="1">
      <c r="A42" s="32"/>
      <c r="B42" s="69" t="s">
        <v>18</v>
      </c>
      <c r="C42" s="70" t="s">
        <v>151</v>
      </c>
      <c r="D42" s="71"/>
      <c r="E42" s="72"/>
      <c r="F42" s="43"/>
      <c r="G42" s="47">
        <f>SUM(G43:G47)</f>
        <v>0</v>
      </c>
      <c r="H42" s="47">
        <f>SUM(H43:H47)</f>
        <v>0</v>
      </c>
    </row>
    <row r="43" spans="1:8" s="26" customFormat="1" ht="12.75" customHeight="1">
      <c r="A43" s="32"/>
      <c r="B43" s="73" t="s">
        <v>117</v>
      </c>
      <c r="C43" s="60"/>
      <c r="D43" s="61" t="s">
        <v>152</v>
      </c>
      <c r="E43" s="62"/>
      <c r="F43" s="53"/>
      <c r="G43" s="47" t="s">
        <v>36</v>
      </c>
      <c r="H43" s="47" t="s">
        <v>36</v>
      </c>
    </row>
    <row r="44" spans="1:8" s="26" customFormat="1" ht="12.75" customHeight="1">
      <c r="A44" s="32"/>
      <c r="B44" s="73" t="s">
        <v>119</v>
      </c>
      <c r="C44" s="60"/>
      <c r="D44" s="61" t="s">
        <v>153</v>
      </c>
      <c r="E44" s="62"/>
      <c r="F44" s="53"/>
      <c r="G44" s="47">
        <v>0</v>
      </c>
      <c r="H44" s="47">
        <v>0</v>
      </c>
    </row>
    <row r="45" spans="1:8" s="26" customFormat="1">
      <c r="A45" s="32"/>
      <c r="B45" s="73" t="s">
        <v>121</v>
      </c>
      <c r="C45" s="60"/>
      <c r="D45" s="61" t="s">
        <v>154</v>
      </c>
      <c r="E45" s="62"/>
      <c r="F45" s="53"/>
      <c r="G45" s="47" t="s">
        <v>36</v>
      </c>
      <c r="H45" s="47" t="s">
        <v>36</v>
      </c>
    </row>
    <row r="46" spans="1:8" s="26" customFormat="1">
      <c r="A46" s="32"/>
      <c r="B46" s="73" t="s">
        <v>123</v>
      </c>
      <c r="C46" s="60"/>
      <c r="D46" s="61" t="s">
        <v>155</v>
      </c>
      <c r="E46" s="62"/>
      <c r="F46" s="53"/>
      <c r="G46" s="47" t="s">
        <v>36</v>
      </c>
      <c r="H46" s="47" t="s">
        <v>36</v>
      </c>
    </row>
    <row r="47" spans="1:8" s="26" customFormat="1" ht="12.75" customHeight="1">
      <c r="A47" s="32"/>
      <c r="B47" s="73" t="s">
        <v>125</v>
      </c>
      <c r="C47" s="67"/>
      <c r="D47" s="202" t="s">
        <v>156</v>
      </c>
      <c r="E47" s="203"/>
      <c r="F47" s="53"/>
      <c r="G47" s="47" t="s">
        <v>36</v>
      </c>
      <c r="H47" s="47" t="s">
        <v>36</v>
      </c>
    </row>
    <row r="48" spans="1:8" s="26" customFormat="1" ht="12.75" customHeight="1">
      <c r="A48" s="32"/>
      <c r="B48" s="69" t="s">
        <v>28</v>
      </c>
      <c r="C48" s="74" t="s">
        <v>157</v>
      </c>
      <c r="D48" s="75"/>
      <c r="E48" s="76"/>
      <c r="F48" s="43" t="s">
        <v>266</v>
      </c>
      <c r="G48" s="47">
        <v>1351.75</v>
      </c>
      <c r="H48" s="47">
        <v>204.66</v>
      </c>
    </row>
    <row r="49" spans="1:8" s="26" customFormat="1" ht="12.75" customHeight="1">
      <c r="A49" s="32"/>
      <c r="B49" s="69" t="s">
        <v>30</v>
      </c>
      <c r="C49" s="70" t="s">
        <v>158</v>
      </c>
      <c r="D49" s="71"/>
      <c r="E49" s="72"/>
      <c r="F49" s="43" t="s">
        <v>267</v>
      </c>
      <c r="G49" s="47">
        <f>SUM(G50:G55)</f>
        <v>244645.06</v>
      </c>
      <c r="H49" s="47">
        <f>SUM(H50:H55)</f>
        <v>107961.84999999999</v>
      </c>
    </row>
    <row r="50" spans="1:8" s="26" customFormat="1" ht="12.75" customHeight="1">
      <c r="A50" s="32"/>
      <c r="B50" s="73" t="s">
        <v>159</v>
      </c>
      <c r="C50" s="71"/>
      <c r="D50" s="77" t="s">
        <v>160</v>
      </c>
      <c r="E50" s="78"/>
      <c r="F50" s="43"/>
      <c r="G50" s="47" t="s">
        <v>36</v>
      </c>
      <c r="H50" s="47" t="s">
        <v>36</v>
      </c>
    </row>
    <row r="51" spans="1:8" s="26" customFormat="1" ht="12.75" customHeight="1">
      <c r="A51" s="32"/>
      <c r="B51" s="79" t="s">
        <v>161</v>
      </c>
      <c r="C51" s="60"/>
      <c r="D51" s="61" t="s">
        <v>162</v>
      </c>
      <c r="E51" s="80"/>
      <c r="F51" s="81"/>
      <c r="G51" s="47" t="s">
        <v>36</v>
      </c>
      <c r="H51" s="47" t="s">
        <v>36</v>
      </c>
    </row>
    <row r="52" spans="1:8" s="26" customFormat="1" ht="12.75" customHeight="1">
      <c r="A52" s="32"/>
      <c r="B52" s="73" t="s">
        <v>163</v>
      </c>
      <c r="C52" s="60"/>
      <c r="D52" s="61" t="s">
        <v>164</v>
      </c>
      <c r="E52" s="62"/>
      <c r="F52" s="43"/>
      <c r="G52" s="47">
        <v>0</v>
      </c>
      <c r="H52" s="47">
        <v>0</v>
      </c>
    </row>
    <row r="53" spans="1:8" s="26" customFormat="1" ht="12.75" customHeight="1">
      <c r="A53" s="32"/>
      <c r="B53" s="73" t="s">
        <v>165</v>
      </c>
      <c r="C53" s="60"/>
      <c r="D53" s="202" t="s">
        <v>166</v>
      </c>
      <c r="E53" s="203"/>
      <c r="F53" s="43"/>
      <c r="G53" s="47">
        <v>10604.26</v>
      </c>
      <c r="H53" s="47">
        <v>4785.76</v>
      </c>
    </row>
    <row r="54" spans="1:8" s="26" customFormat="1" ht="12.75" customHeight="1">
      <c r="A54" s="32"/>
      <c r="B54" s="73" t="s">
        <v>167</v>
      </c>
      <c r="C54" s="60"/>
      <c r="D54" s="61" t="s">
        <v>168</v>
      </c>
      <c r="E54" s="62"/>
      <c r="F54" s="43"/>
      <c r="G54" s="47">
        <v>234040.8</v>
      </c>
      <c r="H54" s="47">
        <v>103176.05</v>
      </c>
    </row>
    <row r="55" spans="1:8" s="26" customFormat="1" ht="12.75" customHeight="1">
      <c r="A55" s="32"/>
      <c r="B55" s="73" t="s">
        <v>169</v>
      </c>
      <c r="C55" s="60"/>
      <c r="D55" s="61" t="s">
        <v>170</v>
      </c>
      <c r="E55" s="62"/>
      <c r="F55" s="43"/>
      <c r="G55" s="47">
        <v>0</v>
      </c>
      <c r="H55" s="47">
        <v>0.04</v>
      </c>
    </row>
    <row r="56" spans="1:8" s="26" customFormat="1" ht="12.75" customHeight="1">
      <c r="A56" s="32"/>
      <c r="B56" s="69" t="s">
        <v>45</v>
      </c>
      <c r="C56" s="82" t="s">
        <v>171</v>
      </c>
      <c r="D56" s="82"/>
      <c r="E56" s="83"/>
      <c r="F56" s="43"/>
      <c r="G56" s="47" t="s">
        <v>36</v>
      </c>
      <c r="H56" s="47" t="s">
        <v>36</v>
      </c>
    </row>
    <row r="57" spans="1:8" s="26" customFormat="1" ht="12.75" customHeight="1">
      <c r="A57" s="32"/>
      <c r="B57" s="69" t="s">
        <v>48</v>
      </c>
      <c r="C57" s="82" t="s">
        <v>172</v>
      </c>
      <c r="D57" s="82"/>
      <c r="E57" s="83"/>
      <c r="F57" s="43" t="s">
        <v>268</v>
      </c>
      <c r="G57" s="47">
        <v>20448.689999999999</v>
      </c>
      <c r="H57" s="47">
        <v>18928.28</v>
      </c>
    </row>
    <row r="58" spans="1:8" s="26" customFormat="1" ht="12.75" customHeight="1">
      <c r="A58" s="32"/>
      <c r="B58" s="43"/>
      <c r="C58" s="57" t="s">
        <v>173</v>
      </c>
      <c r="D58" s="58"/>
      <c r="E58" s="59"/>
      <c r="F58" s="43"/>
      <c r="G58" s="47">
        <f>SUM(G20,G40,G41)</f>
        <v>765285.08000000007</v>
      </c>
      <c r="H58" s="47">
        <f>SUM(H20,H40,H41)</f>
        <v>631104.02999999991</v>
      </c>
    </row>
    <row r="59" spans="1:8" s="26" customFormat="1" ht="12.75" customHeight="1">
      <c r="A59" s="32"/>
      <c r="B59" s="37" t="s">
        <v>78</v>
      </c>
      <c r="C59" s="38" t="s">
        <v>174</v>
      </c>
      <c r="D59" s="38"/>
      <c r="E59" s="84"/>
      <c r="F59" s="43" t="s">
        <v>269</v>
      </c>
      <c r="G59" s="42">
        <f>SUM(G60:G63)</f>
        <v>514736.38</v>
      </c>
      <c r="H59" s="42">
        <f>SUM(H60:H63)</f>
        <v>514542.49</v>
      </c>
    </row>
    <row r="60" spans="1:8" s="26" customFormat="1" ht="12.75" customHeight="1">
      <c r="A60" s="32"/>
      <c r="B60" s="43" t="s">
        <v>18</v>
      </c>
      <c r="C60" s="63" t="s">
        <v>21</v>
      </c>
      <c r="D60" s="63"/>
      <c r="E60" s="64"/>
      <c r="F60" s="43"/>
      <c r="G60" s="47">
        <v>0</v>
      </c>
      <c r="H60" s="47">
        <v>0</v>
      </c>
    </row>
    <row r="61" spans="1:8" s="26" customFormat="1" ht="12.75" customHeight="1">
      <c r="A61" s="32"/>
      <c r="B61" s="56" t="s">
        <v>28</v>
      </c>
      <c r="C61" s="57" t="s">
        <v>175</v>
      </c>
      <c r="D61" s="58"/>
      <c r="E61" s="59"/>
      <c r="F61" s="56"/>
      <c r="G61" s="47">
        <v>440264.81</v>
      </c>
      <c r="H61" s="47">
        <v>443399.48</v>
      </c>
    </row>
    <row r="62" spans="1:8" s="26" customFormat="1" ht="12.75" customHeight="1">
      <c r="A62" s="32"/>
      <c r="B62" s="43" t="s">
        <v>30</v>
      </c>
      <c r="C62" s="204" t="s">
        <v>176</v>
      </c>
      <c r="D62" s="205"/>
      <c r="E62" s="206"/>
      <c r="F62" s="43"/>
      <c r="G62" s="47">
        <v>54096.69</v>
      </c>
      <c r="H62" s="47">
        <v>55447.92</v>
      </c>
    </row>
    <row r="63" spans="1:8" s="26" customFormat="1" ht="12.75" customHeight="1">
      <c r="A63" s="32"/>
      <c r="B63" s="114" t="s">
        <v>177</v>
      </c>
      <c r="C63" s="115" t="s">
        <v>178</v>
      </c>
      <c r="D63" s="116"/>
      <c r="E63" s="117"/>
      <c r="F63" s="114"/>
      <c r="G63" s="118">
        <v>20374.88</v>
      </c>
      <c r="H63" s="118">
        <v>15695.09</v>
      </c>
    </row>
    <row r="64" spans="1:8" s="26" customFormat="1" ht="12.75" customHeight="1">
      <c r="A64" s="32"/>
      <c r="B64" s="112" t="s">
        <v>87</v>
      </c>
      <c r="C64" s="101" t="s">
        <v>179</v>
      </c>
      <c r="D64" s="102"/>
      <c r="E64" s="103"/>
      <c r="F64" s="56"/>
      <c r="G64" s="113">
        <f>SUM(G65,G69)</f>
        <v>224461.90999999997</v>
      </c>
      <c r="H64" s="113">
        <f>SUM(H65,H69)</f>
        <v>103271.09</v>
      </c>
    </row>
    <row r="65" spans="1:8" s="26" customFormat="1" ht="12.75" customHeight="1">
      <c r="A65" s="32"/>
      <c r="B65" s="43" t="s">
        <v>18</v>
      </c>
      <c r="C65" s="44" t="s">
        <v>180</v>
      </c>
      <c r="D65" s="85"/>
      <c r="E65" s="86"/>
      <c r="F65" s="43" t="s">
        <v>270</v>
      </c>
      <c r="G65" s="47">
        <f>SUM(G66:G68)</f>
        <v>37063.42</v>
      </c>
      <c r="H65" s="47">
        <f>SUM(H66:H68)</f>
        <v>37063.42</v>
      </c>
    </row>
    <row r="66" spans="1:8" s="26" customFormat="1">
      <c r="A66" s="32"/>
      <c r="B66" s="41" t="s">
        <v>117</v>
      </c>
      <c r="C66" s="87"/>
      <c r="D66" s="49" t="s">
        <v>181</v>
      </c>
      <c r="E66" s="88"/>
      <c r="F66" s="43"/>
      <c r="G66" s="47" t="s">
        <v>36</v>
      </c>
      <c r="H66" s="47" t="s">
        <v>36</v>
      </c>
    </row>
    <row r="67" spans="1:8" s="26" customFormat="1" ht="12.75" customHeight="1">
      <c r="A67" s="32"/>
      <c r="B67" s="41" t="s">
        <v>119</v>
      </c>
      <c r="C67" s="48"/>
      <c r="D67" s="49" t="s">
        <v>182</v>
      </c>
      <c r="E67" s="52"/>
      <c r="F67" s="43"/>
      <c r="G67" s="47">
        <v>37063.42</v>
      </c>
      <c r="H67" s="47">
        <v>37063.42</v>
      </c>
    </row>
    <row r="68" spans="1:8" s="26" customFormat="1" ht="12.75" customHeight="1">
      <c r="A68" s="32"/>
      <c r="B68" s="41" t="s">
        <v>183</v>
      </c>
      <c r="C68" s="48"/>
      <c r="D68" s="49" t="s">
        <v>184</v>
      </c>
      <c r="E68" s="52"/>
      <c r="F68" s="53"/>
      <c r="G68" s="47" t="s">
        <v>36</v>
      </c>
      <c r="H68" s="47" t="s">
        <v>36</v>
      </c>
    </row>
    <row r="69" spans="1:8" s="6" customFormat="1" ht="12.75" customHeight="1">
      <c r="A69" s="32"/>
      <c r="B69" s="69" t="s">
        <v>28</v>
      </c>
      <c r="C69" s="89" t="s">
        <v>185</v>
      </c>
      <c r="D69" s="90"/>
      <c r="E69" s="91"/>
      <c r="F69" s="69" t="s">
        <v>271</v>
      </c>
      <c r="G69" s="47">
        <f>SUM(G70:G75,G78:G83)</f>
        <v>187398.49</v>
      </c>
      <c r="H69" s="47">
        <f>SUM(H70:H75,H78:H83)</f>
        <v>66207.67</v>
      </c>
    </row>
    <row r="70" spans="1:8" s="26" customFormat="1" ht="12.75" customHeight="1">
      <c r="A70" s="32"/>
      <c r="B70" s="41" t="s">
        <v>128</v>
      </c>
      <c r="C70" s="48"/>
      <c r="D70" s="49" t="s">
        <v>186</v>
      </c>
      <c r="E70" s="50"/>
      <c r="F70" s="43"/>
      <c r="G70" s="47" t="s">
        <v>36</v>
      </c>
      <c r="H70" s="47" t="s">
        <v>36</v>
      </c>
    </row>
    <row r="71" spans="1:8" s="26" customFormat="1" ht="12.75" customHeight="1">
      <c r="A71" s="32"/>
      <c r="B71" s="41" t="s">
        <v>130</v>
      </c>
      <c r="C71" s="87"/>
      <c r="D71" s="49" t="s">
        <v>187</v>
      </c>
      <c r="E71" s="88"/>
      <c r="F71" s="43"/>
      <c r="G71" s="47" t="s">
        <v>36</v>
      </c>
      <c r="H71" s="47" t="s">
        <v>36</v>
      </c>
    </row>
    <row r="72" spans="1:8" s="26" customFormat="1">
      <c r="A72" s="32"/>
      <c r="B72" s="41" t="s">
        <v>132</v>
      </c>
      <c r="C72" s="87"/>
      <c r="D72" s="49" t="s">
        <v>188</v>
      </c>
      <c r="E72" s="88"/>
      <c r="F72" s="43"/>
      <c r="G72" s="47" t="s">
        <v>36</v>
      </c>
      <c r="H72" s="47" t="s">
        <v>36</v>
      </c>
    </row>
    <row r="73" spans="1:8" s="26" customFormat="1">
      <c r="A73" s="32"/>
      <c r="B73" s="92" t="s">
        <v>134</v>
      </c>
      <c r="C73" s="71"/>
      <c r="D73" s="93" t="s">
        <v>189</v>
      </c>
      <c r="E73" s="78"/>
      <c r="F73" s="43"/>
      <c r="G73" s="47" t="s">
        <v>36</v>
      </c>
      <c r="H73" s="47" t="s">
        <v>36</v>
      </c>
    </row>
    <row r="74" spans="1:8" s="26" customFormat="1">
      <c r="A74" s="32"/>
      <c r="B74" s="43" t="s">
        <v>136</v>
      </c>
      <c r="C74" s="55"/>
      <c r="D74" s="55" t="s">
        <v>190</v>
      </c>
      <c r="E74" s="50"/>
      <c r="F74" s="94"/>
      <c r="G74" s="47" t="s">
        <v>36</v>
      </c>
      <c r="H74" s="47" t="s">
        <v>36</v>
      </c>
    </row>
    <row r="75" spans="1:8" s="26" customFormat="1" ht="12.75" customHeight="1">
      <c r="A75" s="32"/>
      <c r="B75" s="95" t="s">
        <v>138</v>
      </c>
      <c r="C75" s="90"/>
      <c r="D75" s="96" t="s">
        <v>191</v>
      </c>
      <c r="E75" s="24"/>
      <c r="F75" s="43"/>
      <c r="G75" s="47">
        <f>SUM(G76,G77)</f>
        <v>0</v>
      </c>
      <c r="H75" s="47">
        <f>SUM(H76,H77)</f>
        <v>0</v>
      </c>
    </row>
    <row r="76" spans="1:8" s="26" customFormat="1" ht="12.75" customHeight="1">
      <c r="A76" s="32"/>
      <c r="B76" s="73" t="s">
        <v>192</v>
      </c>
      <c r="C76" s="60"/>
      <c r="D76" s="80"/>
      <c r="E76" s="62" t="s">
        <v>193</v>
      </c>
      <c r="F76" s="43"/>
      <c r="G76" s="47" t="s">
        <v>36</v>
      </c>
      <c r="H76" s="47" t="s">
        <v>36</v>
      </c>
    </row>
    <row r="77" spans="1:8" s="26" customFormat="1" ht="12.75" customHeight="1">
      <c r="A77" s="32"/>
      <c r="B77" s="73" t="s">
        <v>194</v>
      </c>
      <c r="C77" s="60"/>
      <c r="D77" s="80"/>
      <c r="E77" s="62" t="s">
        <v>195</v>
      </c>
      <c r="F77" s="53"/>
      <c r="G77" s="47" t="s">
        <v>36</v>
      </c>
      <c r="H77" s="47" t="s">
        <v>36</v>
      </c>
    </row>
    <row r="78" spans="1:8" s="26" customFormat="1" ht="12.75" customHeight="1">
      <c r="A78" s="32"/>
      <c r="B78" s="73" t="s">
        <v>140</v>
      </c>
      <c r="C78" s="75"/>
      <c r="D78" s="97" t="s">
        <v>196</v>
      </c>
      <c r="E78" s="98"/>
      <c r="F78" s="53"/>
      <c r="G78" s="47">
        <v>0</v>
      </c>
      <c r="H78" s="47">
        <v>0</v>
      </c>
    </row>
    <row r="79" spans="1:8" s="26" customFormat="1" ht="12.75" customHeight="1">
      <c r="A79" s="32"/>
      <c r="B79" s="73" t="s">
        <v>142</v>
      </c>
      <c r="C79" s="99"/>
      <c r="D79" s="61" t="s">
        <v>197</v>
      </c>
      <c r="E79" s="100"/>
      <c r="F79" s="43"/>
      <c r="G79" s="47" t="s">
        <v>36</v>
      </c>
      <c r="H79" s="47" t="s">
        <v>36</v>
      </c>
    </row>
    <row r="80" spans="1:8" s="26" customFormat="1" ht="12.75" customHeight="1">
      <c r="A80" s="32"/>
      <c r="B80" s="73" t="s">
        <v>144</v>
      </c>
      <c r="C80" s="48"/>
      <c r="D80" s="49" t="s">
        <v>198</v>
      </c>
      <c r="E80" s="52"/>
      <c r="F80" s="43"/>
      <c r="G80" s="47">
        <v>506.28</v>
      </c>
      <c r="H80" s="47">
        <v>1720.42</v>
      </c>
    </row>
    <row r="81" spans="1:8" s="26" customFormat="1" ht="12.75" customHeight="1">
      <c r="A81" s="32"/>
      <c r="B81" s="73" t="s">
        <v>199</v>
      </c>
      <c r="C81" s="48"/>
      <c r="D81" s="49" t="s">
        <v>200</v>
      </c>
      <c r="E81" s="52"/>
      <c r="F81" s="43"/>
      <c r="G81" s="47">
        <v>122545.85</v>
      </c>
      <c r="H81" s="47">
        <v>0</v>
      </c>
    </row>
    <row r="82" spans="1:8" s="26" customFormat="1" ht="12.75" customHeight="1">
      <c r="A82" s="32"/>
      <c r="B82" s="41" t="s">
        <v>201</v>
      </c>
      <c r="C82" s="60"/>
      <c r="D82" s="61" t="s">
        <v>202</v>
      </c>
      <c r="E82" s="62"/>
      <c r="F82" s="43"/>
      <c r="G82" s="47">
        <v>64346.36</v>
      </c>
      <c r="H82" s="47">
        <v>64487.25</v>
      </c>
    </row>
    <row r="83" spans="1:8" s="26" customFormat="1" ht="12.75" customHeight="1">
      <c r="A83" s="32"/>
      <c r="B83" s="41" t="s">
        <v>203</v>
      </c>
      <c r="C83" s="48"/>
      <c r="D83" s="49" t="s">
        <v>204</v>
      </c>
      <c r="E83" s="52"/>
      <c r="F83" s="53"/>
      <c r="G83" s="47">
        <v>0</v>
      </c>
      <c r="H83" s="47">
        <v>0</v>
      </c>
    </row>
    <row r="84" spans="1:8" s="26" customFormat="1" ht="12.75" customHeight="1">
      <c r="A84" s="32"/>
      <c r="B84" s="37" t="s">
        <v>89</v>
      </c>
      <c r="C84" s="101" t="s">
        <v>205</v>
      </c>
      <c r="D84" s="102"/>
      <c r="E84" s="103"/>
      <c r="F84" s="53" t="s">
        <v>272</v>
      </c>
      <c r="G84" s="42">
        <f>SUM(G85,G86,G89,G90)</f>
        <v>26086.79</v>
      </c>
      <c r="H84" s="42">
        <f>SUM(H85,H86,H89,H90)</f>
        <v>13290.45</v>
      </c>
    </row>
    <row r="85" spans="1:8" s="26" customFormat="1" ht="12.75" customHeight="1">
      <c r="A85" s="32"/>
      <c r="B85" s="43" t="s">
        <v>18</v>
      </c>
      <c r="C85" s="63" t="s">
        <v>206</v>
      </c>
      <c r="D85" s="48"/>
      <c r="E85" s="65"/>
      <c r="F85" s="53"/>
      <c r="G85" s="47" t="s">
        <v>36</v>
      </c>
      <c r="H85" s="47" t="s">
        <v>36</v>
      </c>
    </row>
    <row r="86" spans="1:8" s="26" customFormat="1" ht="12.75" customHeight="1">
      <c r="A86" s="32"/>
      <c r="B86" s="43" t="s">
        <v>28</v>
      </c>
      <c r="C86" s="44" t="s">
        <v>207</v>
      </c>
      <c r="D86" s="85"/>
      <c r="E86" s="86"/>
      <c r="F86" s="43"/>
      <c r="G86" s="47">
        <f>SUM(G87,G88)</f>
        <v>0</v>
      </c>
      <c r="H86" s="47">
        <f>SUM(H87,H88)</f>
        <v>0</v>
      </c>
    </row>
    <row r="87" spans="1:8" s="26" customFormat="1" ht="12.75" customHeight="1">
      <c r="A87" s="32"/>
      <c r="B87" s="41" t="s">
        <v>128</v>
      </c>
      <c r="C87" s="48"/>
      <c r="D87" s="49" t="s">
        <v>208</v>
      </c>
      <c r="E87" s="52"/>
      <c r="F87" s="43"/>
      <c r="G87" s="47" t="s">
        <v>36</v>
      </c>
      <c r="H87" s="47" t="s">
        <v>36</v>
      </c>
    </row>
    <row r="88" spans="1:8" s="26" customFormat="1" ht="12.75" customHeight="1">
      <c r="A88" s="32"/>
      <c r="B88" s="41" t="s">
        <v>130</v>
      </c>
      <c r="C88" s="48"/>
      <c r="D88" s="49" t="s">
        <v>209</v>
      </c>
      <c r="E88" s="52"/>
      <c r="F88" s="43"/>
      <c r="G88" s="47" t="s">
        <v>36</v>
      </c>
      <c r="H88" s="47" t="s">
        <v>36</v>
      </c>
    </row>
    <row r="89" spans="1:8" s="26" customFormat="1" ht="12.75" customHeight="1">
      <c r="A89" s="32"/>
      <c r="B89" s="69" t="s">
        <v>30</v>
      </c>
      <c r="C89" s="80" t="s">
        <v>210</v>
      </c>
      <c r="D89" s="80"/>
      <c r="E89" s="104"/>
      <c r="F89" s="43"/>
      <c r="G89" s="47" t="s">
        <v>36</v>
      </c>
      <c r="H89" s="47" t="s">
        <v>36</v>
      </c>
    </row>
    <row r="90" spans="1:8" s="26" customFormat="1" ht="12.75" customHeight="1">
      <c r="A90" s="32"/>
      <c r="B90" s="56" t="s">
        <v>45</v>
      </c>
      <c r="C90" s="57" t="s">
        <v>211</v>
      </c>
      <c r="D90" s="58"/>
      <c r="E90" s="59"/>
      <c r="F90" s="43"/>
      <c r="G90" s="47">
        <f>SUM(G91:G92)</f>
        <v>26086.79</v>
      </c>
      <c r="H90" s="47">
        <f>SUM(H91:H92)</f>
        <v>13290.45</v>
      </c>
    </row>
    <row r="91" spans="1:8" s="26" customFormat="1" ht="12.75" customHeight="1">
      <c r="A91" s="32"/>
      <c r="B91" s="41" t="s">
        <v>212</v>
      </c>
      <c r="C91" s="39"/>
      <c r="D91" s="49" t="s">
        <v>213</v>
      </c>
      <c r="E91" s="105"/>
      <c r="F91" s="53"/>
      <c r="G91" s="47">
        <v>12796.34</v>
      </c>
      <c r="H91" s="47">
        <v>13290.45</v>
      </c>
    </row>
    <row r="92" spans="1:8" s="26" customFormat="1" ht="12.75" customHeight="1">
      <c r="A92" s="32"/>
      <c r="B92" s="41" t="s">
        <v>214</v>
      </c>
      <c r="C92" s="39"/>
      <c r="D92" s="49" t="s">
        <v>215</v>
      </c>
      <c r="E92" s="105"/>
      <c r="F92" s="53"/>
      <c r="G92" s="47">
        <v>13290.45</v>
      </c>
      <c r="H92" s="47" t="s">
        <v>36</v>
      </c>
    </row>
    <row r="93" spans="1:8" s="26" customFormat="1" ht="12.75" customHeight="1">
      <c r="A93" s="32"/>
      <c r="B93" s="37" t="s">
        <v>91</v>
      </c>
      <c r="C93" s="101" t="s">
        <v>216</v>
      </c>
      <c r="D93" s="103"/>
      <c r="E93" s="103"/>
      <c r="F93" s="53"/>
      <c r="G93" s="42"/>
      <c r="H93" s="42"/>
    </row>
    <row r="94" spans="1:8" s="26" customFormat="1" ht="25.5" customHeight="1">
      <c r="A94" s="32"/>
      <c r="B94" s="37"/>
      <c r="C94" s="207" t="s">
        <v>217</v>
      </c>
      <c r="D94" s="202"/>
      <c r="E94" s="203"/>
      <c r="F94" s="43"/>
      <c r="G94" s="106">
        <f>SUM(G59,G64,G84,G93)</f>
        <v>765285.08000000007</v>
      </c>
      <c r="H94" s="106">
        <f>SUM(H59,H64,H84,H93)</f>
        <v>631104.02999999991</v>
      </c>
    </row>
    <row r="95" spans="1:8" s="26" customFormat="1">
      <c r="A95" s="32"/>
      <c r="B95" s="9"/>
      <c r="C95" s="25"/>
      <c r="D95" s="25"/>
      <c r="E95" s="25"/>
      <c r="F95" s="25"/>
    </row>
    <row r="96" spans="1:8" s="109" customFormat="1" ht="12.75" customHeight="1">
      <c r="A96" s="107"/>
      <c r="B96" s="208" t="s">
        <v>263</v>
      </c>
      <c r="C96" s="208"/>
      <c r="D96" s="208"/>
      <c r="E96" s="208"/>
      <c r="F96" s="108"/>
      <c r="G96" s="183" t="s">
        <v>100</v>
      </c>
      <c r="H96" s="183"/>
    </row>
    <row r="97" spans="1:8" s="109" customFormat="1" ht="12.75" customHeight="1">
      <c r="A97" s="107"/>
      <c r="B97" s="184" t="s">
        <v>218</v>
      </c>
      <c r="C97" s="184"/>
      <c r="D97" s="184"/>
      <c r="E97" s="184"/>
      <c r="F97" s="109" t="s">
        <v>102</v>
      </c>
      <c r="G97" s="185" t="s">
        <v>103</v>
      </c>
      <c r="H97" s="185"/>
    </row>
    <row r="98" spans="1:8" s="109" customFormat="1" ht="15">
      <c r="A98" s="107"/>
      <c r="B98" s="110"/>
      <c r="C98" s="110"/>
      <c r="D98" s="110"/>
      <c r="E98" s="110"/>
      <c r="F98" s="110"/>
      <c r="G98" s="110"/>
      <c r="H98" s="110"/>
    </row>
    <row r="99" spans="1:8" s="109" customFormat="1" ht="12.75" customHeight="1">
      <c r="A99" s="107"/>
      <c r="B99" s="148" t="s">
        <v>264</v>
      </c>
      <c r="C99" s="148"/>
      <c r="D99" s="148"/>
      <c r="E99" s="148"/>
      <c r="F99" s="31"/>
      <c r="G99" s="186" t="s">
        <v>106</v>
      </c>
      <c r="H99" s="186"/>
    </row>
    <row r="100" spans="1:8" s="109" customFormat="1" ht="12.75" customHeight="1">
      <c r="A100" s="107"/>
      <c r="B100" s="181" t="s">
        <v>219</v>
      </c>
      <c r="C100" s="181"/>
      <c r="D100" s="181"/>
      <c r="E100" s="181"/>
      <c r="F100" s="111" t="s">
        <v>102</v>
      </c>
      <c r="G100" s="182" t="s">
        <v>103</v>
      </c>
      <c r="H100" s="182"/>
    </row>
    <row r="101" spans="1:8" s="109" customFormat="1" ht="15">
      <c r="A101" s="107"/>
    </row>
    <row r="102" spans="1:8" s="109" customFormat="1" ht="15">
      <c r="A102" s="107"/>
    </row>
    <row r="103" spans="1:8" s="109" customFormat="1" ht="15">
      <c r="A103" s="107"/>
    </row>
    <row r="104" spans="1:8" s="109" customFormat="1" ht="15">
      <c r="A104" s="107"/>
    </row>
    <row r="105" spans="1:8" s="26" customFormat="1">
      <c r="A105" s="32"/>
    </row>
    <row r="106" spans="1:8" s="26" customFormat="1">
      <c r="A106" s="32"/>
    </row>
    <row r="107" spans="1:8" s="26" customFormat="1">
      <c r="A107" s="32"/>
    </row>
    <row r="108" spans="1:8" s="26" customFormat="1">
      <c r="A108" s="32"/>
    </row>
    <row r="109" spans="1:8" s="26" customFormat="1">
      <c r="A109" s="32"/>
    </row>
    <row r="110" spans="1:8" s="26" customFormat="1">
      <c r="A110" s="32"/>
    </row>
    <row r="111" spans="1:8" s="26" customFormat="1">
      <c r="A111" s="32"/>
    </row>
    <row r="112" spans="1:8" s="26" customFormat="1">
      <c r="A112" s="32"/>
    </row>
    <row r="113" spans="1:1" s="26" customFormat="1">
      <c r="A113" s="32"/>
    </row>
    <row r="114" spans="1:1" s="26" customFormat="1">
      <c r="A114" s="32"/>
    </row>
    <row r="115" spans="1:1" s="26" customFormat="1">
      <c r="A115" s="32"/>
    </row>
    <row r="116" spans="1:1" s="26" customFormat="1">
      <c r="A116" s="32"/>
    </row>
    <row r="117" spans="1:1" s="26" customFormat="1">
      <c r="A117" s="32"/>
    </row>
    <row r="118" spans="1:1" s="26" customFormat="1">
      <c r="A118" s="32"/>
    </row>
    <row r="119" spans="1:1" s="26" customFormat="1">
      <c r="A119"/>
    </row>
  </sheetData>
  <mergeCells count="27">
    <mergeCell ref="D47:E47"/>
    <mergeCell ref="D53:E53"/>
    <mergeCell ref="C62:E62"/>
    <mergeCell ref="C94:E94"/>
    <mergeCell ref="B96:E96"/>
    <mergeCell ref="B14:H14"/>
    <mergeCell ref="B16:H16"/>
    <mergeCell ref="B17:H17"/>
    <mergeCell ref="E18:H18"/>
    <mergeCell ref="C19:E19"/>
    <mergeCell ref="B1:H1"/>
    <mergeCell ref="F2:H2"/>
    <mergeCell ref="F3:H3"/>
    <mergeCell ref="B5:H6"/>
    <mergeCell ref="B7:H7"/>
    <mergeCell ref="B8:H8"/>
    <mergeCell ref="B9:H9"/>
    <mergeCell ref="B10:H11"/>
    <mergeCell ref="B12:F12"/>
    <mergeCell ref="B13:H13"/>
    <mergeCell ref="B100:E100"/>
    <mergeCell ref="G100:H100"/>
    <mergeCell ref="G96:H96"/>
    <mergeCell ref="B97:E97"/>
    <mergeCell ref="G97:H97"/>
    <mergeCell ref="B99:E99"/>
    <mergeCell ref="G99:H99"/>
  </mergeCells>
  <pageMargins left="0.25" right="0.17" top="0.39370078740157483" bottom="0.75" header="0.31496062992125984" footer="0.31496062992125984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zoomScaleNormal="100" workbookViewId="0">
      <selection activeCell="P12" sqref="P12"/>
    </sheetView>
  </sheetViews>
  <sheetFormatPr defaultRowHeight="15"/>
  <cols>
    <col min="1" max="1" width="6" style="10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16384" width="9.140625" style="3"/>
  </cols>
  <sheetData>
    <row r="1" spans="1:13">
      <c r="I1" s="3" t="s">
        <v>220</v>
      </c>
    </row>
    <row r="2" spans="1:13">
      <c r="I2" s="3" t="s">
        <v>221</v>
      </c>
    </row>
    <row r="4" spans="1:13">
      <c r="A4" s="211" t="s">
        <v>222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</row>
    <row r="5" spans="1:13">
      <c r="A5" s="211" t="s">
        <v>223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8.2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212" t="s">
        <v>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</row>
    <row r="9" spans="1:13">
      <c r="A9" s="211" t="s">
        <v>224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</row>
    <row r="10" spans="1:13">
      <c r="G10" s="12">
        <v>45199</v>
      </c>
    </row>
    <row r="11" spans="1:13">
      <c r="A11" s="213" t="s">
        <v>11</v>
      </c>
      <c r="B11" s="213" t="s">
        <v>225</v>
      </c>
      <c r="C11" s="213" t="s">
        <v>226</v>
      </c>
      <c r="D11" s="215" t="s">
        <v>227</v>
      </c>
      <c r="E11" s="216"/>
      <c r="F11" s="216"/>
      <c r="G11" s="216"/>
      <c r="H11" s="216"/>
      <c r="I11" s="216"/>
      <c r="J11" s="216"/>
      <c r="K11" s="216"/>
      <c r="L11" s="217"/>
      <c r="M11" s="218" t="s">
        <v>228</v>
      </c>
    </row>
    <row r="12" spans="1:13" ht="114">
      <c r="A12" s="214"/>
      <c r="B12" s="214"/>
      <c r="C12" s="214"/>
      <c r="D12" s="13" t="s">
        <v>229</v>
      </c>
      <c r="E12" s="13" t="s">
        <v>230</v>
      </c>
      <c r="F12" s="13" t="s">
        <v>231</v>
      </c>
      <c r="G12" s="13" t="s">
        <v>232</v>
      </c>
      <c r="H12" s="13" t="s">
        <v>233</v>
      </c>
      <c r="I12" s="14" t="s">
        <v>234</v>
      </c>
      <c r="J12" s="13" t="s">
        <v>235</v>
      </c>
      <c r="K12" s="13" t="s">
        <v>236</v>
      </c>
      <c r="L12" s="15" t="s">
        <v>237</v>
      </c>
      <c r="M12" s="219"/>
    </row>
    <row r="13" spans="1:13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7" t="s">
        <v>238</v>
      </c>
      <c r="L13" s="16">
        <v>12</v>
      </c>
      <c r="M13" s="119">
        <v>13</v>
      </c>
    </row>
    <row r="14" spans="1:13" ht="71.25">
      <c r="A14" s="18" t="s">
        <v>239</v>
      </c>
      <c r="B14" s="19" t="s">
        <v>240</v>
      </c>
      <c r="C14" s="20">
        <f t="shared" ref="C14:L14" si="0">SUM(C15:C16)</f>
        <v>0</v>
      </c>
      <c r="D14" s="20">
        <f t="shared" si="0"/>
        <v>48700</v>
      </c>
      <c r="E14" s="20">
        <f t="shared" si="0"/>
        <v>0</v>
      </c>
      <c r="F14" s="20">
        <f t="shared" si="0"/>
        <v>50.85</v>
      </c>
      <c r="G14" s="20">
        <f t="shared" si="0"/>
        <v>0</v>
      </c>
      <c r="H14" s="20">
        <f t="shared" si="0"/>
        <v>0</v>
      </c>
      <c r="I14" s="20">
        <f t="shared" si="0"/>
        <v>-48745.49</v>
      </c>
      <c r="J14" s="20">
        <f t="shared" si="0"/>
        <v>0</v>
      </c>
      <c r="K14" s="20">
        <f t="shared" si="0"/>
        <v>-5.36</v>
      </c>
      <c r="L14" s="20">
        <f t="shared" si="0"/>
        <v>0</v>
      </c>
      <c r="M14" s="120">
        <f t="shared" ref="M14:M26" si="1">SUM(C14:L14)</f>
        <v>5.8175686490358203E-13</v>
      </c>
    </row>
    <row r="15" spans="1:13" ht="15.75">
      <c r="A15" s="21" t="s">
        <v>241</v>
      </c>
      <c r="B15" s="22" t="s">
        <v>242</v>
      </c>
      <c r="C15" s="23">
        <v>0</v>
      </c>
      <c r="D15" s="23">
        <v>0</v>
      </c>
      <c r="E15" s="23" t="s">
        <v>36</v>
      </c>
      <c r="F15" s="23">
        <v>50.85</v>
      </c>
      <c r="G15" s="23" t="s">
        <v>36</v>
      </c>
      <c r="H15" s="23" t="s">
        <v>36</v>
      </c>
      <c r="I15" s="23">
        <v>-45.49</v>
      </c>
      <c r="J15" s="23" t="s">
        <v>36</v>
      </c>
      <c r="K15" s="23">
        <v>-5.36</v>
      </c>
      <c r="L15" s="23" t="s">
        <v>36</v>
      </c>
      <c r="M15" s="121">
        <f t="shared" si="1"/>
        <v>0</v>
      </c>
    </row>
    <row r="16" spans="1:13" ht="15.75">
      <c r="A16" s="21" t="s">
        <v>243</v>
      </c>
      <c r="B16" s="22" t="s">
        <v>244</v>
      </c>
      <c r="C16" s="23">
        <v>0</v>
      </c>
      <c r="D16" s="23">
        <v>48700</v>
      </c>
      <c r="E16" s="23" t="s">
        <v>36</v>
      </c>
      <c r="F16" s="23" t="s">
        <v>36</v>
      </c>
      <c r="G16" s="23" t="s">
        <v>36</v>
      </c>
      <c r="H16" s="23" t="s">
        <v>36</v>
      </c>
      <c r="I16" s="23">
        <v>-48700</v>
      </c>
      <c r="J16" s="23" t="s">
        <v>36</v>
      </c>
      <c r="K16" s="23" t="s">
        <v>36</v>
      </c>
      <c r="L16" s="23">
        <v>0</v>
      </c>
      <c r="M16" s="121">
        <f t="shared" si="1"/>
        <v>0</v>
      </c>
    </row>
    <row r="17" spans="1:13" ht="85.5">
      <c r="A17" s="18" t="s">
        <v>245</v>
      </c>
      <c r="B17" s="19" t="s">
        <v>246</v>
      </c>
      <c r="C17" s="20">
        <f t="shared" ref="C17:L17" si="2">SUM(C18:C19)</f>
        <v>443399.48</v>
      </c>
      <c r="D17" s="20">
        <f t="shared" si="2"/>
        <v>890765.23</v>
      </c>
      <c r="E17" s="20">
        <f t="shared" si="2"/>
        <v>0</v>
      </c>
      <c r="F17" s="20">
        <f t="shared" si="2"/>
        <v>0</v>
      </c>
      <c r="G17" s="20">
        <f t="shared" si="2"/>
        <v>0</v>
      </c>
      <c r="H17" s="20">
        <f t="shared" si="2"/>
        <v>0</v>
      </c>
      <c r="I17" s="20">
        <f t="shared" si="2"/>
        <v>-892847.20000000007</v>
      </c>
      <c r="J17" s="20">
        <f t="shared" si="2"/>
        <v>0</v>
      </c>
      <c r="K17" s="20">
        <f t="shared" si="2"/>
        <v>-1052.7</v>
      </c>
      <c r="L17" s="20">
        <f t="shared" si="2"/>
        <v>0</v>
      </c>
      <c r="M17" s="120">
        <f t="shared" si="1"/>
        <v>440264.80999999988</v>
      </c>
    </row>
    <row r="18" spans="1:13" ht="15.75">
      <c r="A18" s="21" t="s">
        <v>247</v>
      </c>
      <c r="B18" s="22" t="s">
        <v>242</v>
      </c>
      <c r="C18" s="23">
        <v>443246.82</v>
      </c>
      <c r="D18" s="23">
        <v>8635.2800000000007</v>
      </c>
      <c r="E18" s="23">
        <v>105</v>
      </c>
      <c r="F18" s="23" t="s">
        <v>36</v>
      </c>
      <c r="G18" s="23" t="s">
        <v>36</v>
      </c>
      <c r="H18" s="23" t="s">
        <v>36</v>
      </c>
      <c r="I18" s="23">
        <v>-10765.93</v>
      </c>
      <c r="J18" s="23" t="s">
        <v>36</v>
      </c>
      <c r="K18" s="23">
        <v>-1052.7</v>
      </c>
      <c r="L18" s="23">
        <v>0</v>
      </c>
      <c r="M18" s="121">
        <f t="shared" si="1"/>
        <v>440168.47000000003</v>
      </c>
    </row>
    <row r="19" spans="1:13" ht="22.5" customHeight="1">
      <c r="A19" s="21" t="s">
        <v>248</v>
      </c>
      <c r="B19" s="22" t="s">
        <v>244</v>
      </c>
      <c r="C19" s="23">
        <v>152.66</v>
      </c>
      <c r="D19" s="23">
        <v>882129.95</v>
      </c>
      <c r="E19" s="23">
        <v>-105</v>
      </c>
      <c r="F19" s="23" t="s">
        <v>36</v>
      </c>
      <c r="G19" s="23" t="s">
        <v>36</v>
      </c>
      <c r="H19" s="23" t="s">
        <v>36</v>
      </c>
      <c r="I19" s="23">
        <v>-882081.27</v>
      </c>
      <c r="J19" s="23" t="s">
        <v>36</v>
      </c>
      <c r="K19" s="23" t="s">
        <v>36</v>
      </c>
      <c r="L19" s="23">
        <v>0</v>
      </c>
      <c r="M19" s="121">
        <f t="shared" si="1"/>
        <v>96.339999999967404</v>
      </c>
    </row>
    <row r="20" spans="1:13" ht="123" customHeight="1">
      <c r="A20" s="18" t="s">
        <v>249</v>
      </c>
      <c r="B20" s="19" t="s">
        <v>250</v>
      </c>
      <c r="C20" s="20">
        <f t="shared" ref="C20:L20" si="3">SUM(C21:C22)</f>
        <v>55447.92</v>
      </c>
      <c r="D20" s="20">
        <f t="shared" si="3"/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-1351.23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120">
        <f t="shared" si="1"/>
        <v>54096.689999999995</v>
      </c>
    </row>
    <row r="21" spans="1:13" ht="23.25" customHeight="1">
      <c r="A21" s="21" t="s">
        <v>251</v>
      </c>
      <c r="B21" s="22" t="s">
        <v>242</v>
      </c>
      <c r="C21" s="23">
        <v>55447.92</v>
      </c>
      <c r="D21" s="23" t="s">
        <v>36</v>
      </c>
      <c r="E21" s="23" t="s">
        <v>36</v>
      </c>
      <c r="F21" s="23" t="s">
        <v>36</v>
      </c>
      <c r="G21" s="23" t="s">
        <v>36</v>
      </c>
      <c r="H21" s="23" t="s">
        <v>36</v>
      </c>
      <c r="I21" s="23">
        <v>-1351.23</v>
      </c>
      <c r="J21" s="23" t="s">
        <v>36</v>
      </c>
      <c r="K21" s="23" t="s">
        <v>36</v>
      </c>
      <c r="L21" s="23" t="s">
        <v>36</v>
      </c>
      <c r="M21" s="121">
        <f t="shared" si="1"/>
        <v>54096.689999999995</v>
      </c>
    </row>
    <row r="22" spans="1:13" ht="24.75" customHeight="1">
      <c r="A22" s="21" t="s">
        <v>252</v>
      </c>
      <c r="B22" s="22" t="s">
        <v>244</v>
      </c>
      <c r="C22" s="23" t="s">
        <v>36</v>
      </c>
      <c r="D22" s="23" t="s">
        <v>36</v>
      </c>
      <c r="E22" s="23" t="s">
        <v>36</v>
      </c>
      <c r="F22" s="23" t="s">
        <v>36</v>
      </c>
      <c r="G22" s="23" t="s">
        <v>36</v>
      </c>
      <c r="H22" s="23" t="s">
        <v>36</v>
      </c>
      <c r="I22" s="23" t="s">
        <v>36</v>
      </c>
      <c r="J22" s="23" t="s">
        <v>36</v>
      </c>
      <c r="K22" s="23" t="s">
        <v>36</v>
      </c>
      <c r="L22" s="23" t="s">
        <v>36</v>
      </c>
      <c r="M22" s="121">
        <f t="shared" si="1"/>
        <v>0</v>
      </c>
    </row>
    <row r="23" spans="1:13" ht="15.75">
      <c r="A23" s="18" t="s">
        <v>253</v>
      </c>
      <c r="B23" s="19" t="s">
        <v>254</v>
      </c>
      <c r="C23" s="20">
        <f t="shared" ref="C23:L23" si="4">SUM(C24:C25)</f>
        <v>15695.09</v>
      </c>
      <c r="D23" s="20">
        <f t="shared" si="4"/>
        <v>6615.93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-1936.14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120">
        <f t="shared" si="1"/>
        <v>20374.88</v>
      </c>
    </row>
    <row r="24" spans="1:13" ht="19.5" customHeight="1">
      <c r="A24" s="21" t="s">
        <v>255</v>
      </c>
      <c r="B24" s="22" t="s">
        <v>242</v>
      </c>
      <c r="C24" s="23">
        <v>0</v>
      </c>
      <c r="D24" s="23">
        <v>0</v>
      </c>
      <c r="E24" s="23">
        <v>53.14</v>
      </c>
      <c r="F24" s="23" t="s">
        <v>36</v>
      </c>
      <c r="G24" s="23" t="s">
        <v>36</v>
      </c>
      <c r="H24" s="23" t="s">
        <v>36</v>
      </c>
      <c r="I24" s="23">
        <v>-53.14</v>
      </c>
      <c r="J24" s="23" t="s">
        <v>36</v>
      </c>
      <c r="K24" s="23" t="s">
        <v>36</v>
      </c>
      <c r="L24" s="23" t="s">
        <v>36</v>
      </c>
      <c r="M24" s="121">
        <f t="shared" si="1"/>
        <v>0</v>
      </c>
    </row>
    <row r="25" spans="1:13" ht="19.5" customHeight="1">
      <c r="A25" s="21" t="s">
        <v>256</v>
      </c>
      <c r="B25" s="22" t="s">
        <v>244</v>
      </c>
      <c r="C25" s="23">
        <v>15695.09</v>
      </c>
      <c r="D25" s="23">
        <v>6615.93</v>
      </c>
      <c r="E25" s="23">
        <v>-53.14</v>
      </c>
      <c r="F25" s="23" t="s">
        <v>36</v>
      </c>
      <c r="G25" s="23" t="s">
        <v>36</v>
      </c>
      <c r="H25" s="23" t="s">
        <v>36</v>
      </c>
      <c r="I25" s="23">
        <v>-1883</v>
      </c>
      <c r="J25" s="23" t="s">
        <v>36</v>
      </c>
      <c r="K25" s="23" t="s">
        <v>36</v>
      </c>
      <c r="L25" s="23" t="s">
        <v>36</v>
      </c>
      <c r="M25" s="121">
        <f t="shared" si="1"/>
        <v>20374.88</v>
      </c>
    </row>
    <row r="26" spans="1:13" ht="31.5" customHeight="1">
      <c r="A26" s="18" t="s">
        <v>257</v>
      </c>
      <c r="B26" s="19" t="s">
        <v>258</v>
      </c>
      <c r="C26" s="20">
        <f t="shared" ref="C26:L26" si="5">SUM(C14,C17,C20,C23)</f>
        <v>514542.49</v>
      </c>
      <c r="D26" s="20">
        <f t="shared" si="5"/>
        <v>946081.16</v>
      </c>
      <c r="E26" s="20">
        <f t="shared" si="5"/>
        <v>0</v>
      </c>
      <c r="F26" s="20">
        <f t="shared" si="5"/>
        <v>50.85</v>
      </c>
      <c r="G26" s="20">
        <f t="shared" si="5"/>
        <v>0</v>
      </c>
      <c r="H26" s="20">
        <f t="shared" si="5"/>
        <v>0</v>
      </c>
      <c r="I26" s="20">
        <f t="shared" si="5"/>
        <v>-944880.06</v>
      </c>
      <c r="J26" s="20">
        <f t="shared" si="5"/>
        <v>0</v>
      </c>
      <c r="K26" s="20">
        <f t="shared" si="5"/>
        <v>-1058.06</v>
      </c>
      <c r="L26" s="20">
        <f t="shared" si="5"/>
        <v>0</v>
      </c>
      <c r="M26" s="120">
        <f t="shared" si="1"/>
        <v>514736.37999999995</v>
      </c>
    </row>
    <row r="27" spans="1:13">
      <c r="A27" s="209" t="s">
        <v>259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</row>
    <row r="28" spans="1:13" customFormat="1" ht="15" customHeight="1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13" customFormat="1" ht="15" customHeight="1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13" s="8" customFormat="1" ht="12.75" customHeight="1"/>
  </sheetData>
  <mergeCells count="10">
    <mergeCell ref="A27:M29"/>
    <mergeCell ref="A4:M4"/>
    <mergeCell ref="A5:M5"/>
    <mergeCell ref="A7:M7"/>
    <mergeCell ref="A9:M9"/>
    <mergeCell ref="A11:A12"/>
    <mergeCell ref="B11:B12"/>
    <mergeCell ref="C11:C12"/>
    <mergeCell ref="D11:L11"/>
    <mergeCell ref="M11:M12"/>
  </mergeCells>
  <pageMargins left="0.33" right="0.15748031496062992" top="0.31496062992125984" bottom="0.19685039370078741" header="0.23622047244094491" footer="0.15748031496062992"/>
  <pageSetup paperSize="9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VRA</vt:lpstr>
      <vt:lpstr>FBA</vt:lpstr>
      <vt:lpstr>FS</vt:lpstr>
      <vt:lpstr>FS!Print_Area</vt:lpstr>
      <vt:lpstr>VRA!Print_Area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Rita Mockienė</cp:lastModifiedBy>
  <cp:lastPrinted>2023-10-26T05:04:49Z</cp:lastPrinted>
  <dcterms:created xsi:type="dcterms:W3CDTF">1996-10-14T23:33:28Z</dcterms:created>
  <dcterms:modified xsi:type="dcterms:W3CDTF">2023-10-26T05:04:56Z</dcterms:modified>
</cp:coreProperties>
</file>