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Forma Nr2 ir paž.apie paj biudž vykd.atask\"/>
    </mc:Choice>
  </mc:AlternateContent>
  <xr:revisionPtr revIDLastSave="0" documentId="13_ncr:1_{A4418FC9-44CE-4B1A-B025-7C484806F485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Forma Nr2 suvestinė" sheetId="6" r:id="rId1"/>
    <sheet name="Forma Nr.2 ML " sheetId="1" r:id="rId2"/>
    <sheet name="Forma Nr.2 S" sheetId="2" r:id="rId3"/>
    <sheet name="Forma Nr2 SB suv" sheetId="5" r:id="rId4"/>
    <sheet name="Forma Nr.2 SB" sheetId="3" r:id="rId5"/>
    <sheet name="Forma Nr.2 SB 1.4.4.28" sheetId="4" r:id="rId6"/>
    <sheet name="Forma Nr.2 VBD" sheetId="15" r:id="rId7"/>
    <sheet name="9 priedas" sheetId="11" r:id="rId8"/>
    <sheet name="Pažyma prie 9 priedo" sheetId="14" r:id="rId9"/>
    <sheet name="Gautų FS pažyma" sheetId="7" r:id="rId10"/>
    <sheet name="Gautų FS pažyma pagal šaltinį" sheetId="8" r:id="rId11"/>
    <sheet name="Sukauptų FS pažyma" sheetId="9" r:id="rId12"/>
    <sheet name="Sukauptų FS pažyma pagal šalt" sheetId="10" r:id="rId13"/>
    <sheet name="S7" sheetId="12" r:id="rId14"/>
    <sheet name="Pažyma apie pajamas" sheetId="13" r:id="rId15"/>
  </sheets>
  <definedNames>
    <definedName name="_xlnm.Print_Titles" localSheetId="1">'Forma Nr.2 ML '!$22:$32</definedName>
    <definedName name="Z_05B54777_5D6F_4067_9B5E_F0A938B54982_.wvu.Cols" localSheetId="1">'Forma Nr.2 ML '!$M:$P</definedName>
    <definedName name="Z_05B54777_5D6F_4067_9B5E_F0A938B54982_.wvu.PrintTitles" localSheetId="1">'Forma Nr.2 ML '!$22:$28</definedName>
    <definedName name="Z_112AFAC2_77EA_44AA_BEEF_6812D11534CE_.wvu.Cols" localSheetId="1">'Forma Nr.2 ML '!$M:$P</definedName>
    <definedName name="Z_112AFAC2_77EA_44AA_BEEF_6812D11534CE_.wvu.PrintTitles" localSheetId="1">'Forma Nr.2 ML '!$22:$32</definedName>
    <definedName name="Z_2639E812_3F06_4E8B_B45B_2B63CC97A751_.wvu.Cols" localSheetId="1">'Forma Nr.2 ML '!$M:$P</definedName>
    <definedName name="Z_2639E812_3F06_4E8B_B45B_2B63CC97A751_.wvu.PrintTitles" localSheetId="1">'Forma Nr.2 ML '!$22:$32</definedName>
    <definedName name="Z_47D04100_FABF_4D8C_9C0A_1DEC9335BC02_.wvu.Cols" localSheetId="1">'Forma Nr.2 ML '!$M:$P</definedName>
    <definedName name="Z_47D04100_FABF_4D8C_9C0A_1DEC9335BC02_.wvu.PrintTitles" localSheetId="1">'Forma Nr.2 ML '!$22:$32</definedName>
    <definedName name="Z_4837D77B_C401_4018_A777_ED8FA242E629_.wvu.Cols" localSheetId="1">'Forma Nr.2 ML '!$M:$P</definedName>
    <definedName name="Z_4837D77B_C401_4018_A777_ED8FA242E629_.wvu.PrintTitles" localSheetId="1">'Forma Nr.2 ML '!$22:$32</definedName>
    <definedName name="Z_57A1E72B_DFC1_4C5D_ABA7_C1A26EB31789_.wvu.Cols" localSheetId="1">'Forma Nr.2 ML '!$M:$P</definedName>
    <definedName name="Z_57A1E72B_DFC1_4C5D_ABA7_C1A26EB31789_.wvu.PrintTitles" localSheetId="1">'Forma Nr.2 ML '!$22:$32</definedName>
    <definedName name="Z_5FCAC33A_47AA_47EB_BE57_8622821F3718_.wvu.Cols" localSheetId="1">'Forma Nr.2 ML '!$M:$P</definedName>
    <definedName name="Z_5FCAC33A_47AA_47EB_BE57_8622821F3718_.wvu.PrintTitles" localSheetId="1">'Forma Nr.2 ML '!$22:$32</definedName>
    <definedName name="Z_758123A7_07DC_4CFE_A1C3_A6CC304C1338_.wvu.Cols" localSheetId="1">'Forma Nr.2 ML '!$M:$P</definedName>
    <definedName name="Z_758123A7_07DC_4CFE_A1C3_A6CC304C1338_.wvu.PrintTitles" localSheetId="1">'Forma Nr.2 ML '!$22:$32</definedName>
    <definedName name="Z_75BFD04C_8D34_49C9_A422_0335B0ABD698_.wvu.Cols" localSheetId="1">'Forma Nr.2 ML '!$M:$P</definedName>
    <definedName name="Z_75BFD04C_8D34_49C9_A422_0335B0ABD698_.wvu.PrintTitles" localSheetId="1">'Forma Nr.2 ML '!$22:$32</definedName>
    <definedName name="Z_7A632666_DBD4_4CFF_BD05_66382BD6FB9E_.wvu.Cols" localSheetId="1">'Forma Nr.2 ML '!$M:$P</definedName>
    <definedName name="Z_7A632666_DBD4_4CFF_BD05_66382BD6FB9E_.wvu.PrintTitles" localSheetId="1">'Forma Nr.2 ML '!$22:$32</definedName>
    <definedName name="Z_9B727EDB_49B4_42DC_BF97_3A35178E0BFD_.wvu.Cols" localSheetId="1">'Forma Nr.2 ML '!$M:$P</definedName>
    <definedName name="Z_9B727EDB_49B4_42DC_BF97_3A35178E0BFD_.wvu.PrintTitles" localSheetId="1">'Forma Nr.2 ML '!$22:$28</definedName>
    <definedName name="Z_A64B7B98_B658_4E89_BA3D_F49D1265D61E_.wvu.Cols" localSheetId="1">'Forma Nr.2 ML '!$M:$P</definedName>
    <definedName name="Z_A64B7B98_B658_4E89_BA3D_F49D1265D61E_.wvu.PrintTitles" localSheetId="1">'Forma Nr.2 ML '!$22:$32</definedName>
    <definedName name="Z_B9470AF3_226B_4213_A7B5_37AA221FCC86_.wvu.Cols" localSheetId="1">'Forma Nr.2 ML '!$M:$P</definedName>
    <definedName name="Z_B9470AF3_226B_4213_A7B5_37AA221FCC86_.wvu.PrintTitles" localSheetId="1">'Forma Nr.2 ML '!$22:$32</definedName>
    <definedName name="Z_D669FC1B_AE0B_4417_8D6F_8460D68D5677_.wvu.Cols" localSheetId="1">'Forma Nr.2 ML '!$M:$P</definedName>
    <definedName name="Z_D669FC1B_AE0B_4417_8D6F_8460D68D5677_.wvu.PrintTitles" localSheetId="1">'Forma Nr.2 ML '!$22:$28</definedName>
    <definedName name="Z_DF4717B8_E960_4300_AF40_4AC5F93B40E3_.wvu.Cols" localSheetId="1">'Forma Nr.2 ML '!$M:$P</definedName>
    <definedName name="Z_DF4717B8_E960_4300_AF40_4AC5F93B40E3_.wvu.PrintTitles" localSheetId="1">'Forma Nr.2 ML '!$22:$28</definedName>
    <definedName name="Z_F677807F_46FD_43C6_BB8F_08ECC7636E03_.wvu.Cols" localSheetId="1">'Forma Nr.2 ML '!$M:$P</definedName>
    <definedName name="Z_F677807F_46FD_43C6_BB8F_08ECC7636E03_.wvu.PrintTitles" localSheetId="1">'Forma Nr.2 ML '!$22:$32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0" l="1"/>
  <c r="H22" i="9"/>
  <c r="K83" i="11"/>
  <c r="K82" i="11" s="1"/>
  <c r="J83" i="11"/>
  <c r="J82" i="11" s="1"/>
  <c r="I83" i="11"/>
  <c r="I82" i="11" s="1"/>
  <c r="K76" i="11"/>
  <c r="K75" i="11" s="1"/>
  <c r="J76" i="11"/>
  <c r="J75" i="11" s="1"/>
  <c r="I76" i="11"/>
  <c r="I75" i="11" s="1"/>
  <c r="K70" i="11"/>
  <c r="J70" i="11"/>
  <c r="I70" i="11"/>
  <c r="K67" i="11"/>
  <c r="K66" i="11" s="1"/>
  <c r="J67" i="11"/>
  <c r="J66" i="11" s="1"/>
  <c r="I67" i="11"/>
  <c r="I66" i="11" s="1"/>
  <c r="K59" i="11"/>
  <c r="J59" i="11"/>
  <c r="I59" i="11"/>
  <c r="K54" i="11"/>
  <c r="J54" i="11"/>
  <c r="I54" i="11"/>
  <c r="K51" i="11"/>
  <c r="J51" i="11"/>
  <c r="I51" i="11"/>
  <c r="K48" i="11"/>
  <c r="J48" i="11"/>
  <c r="I48" i="11"/>
  <c r="K43" i="11"/>
  <c r="K42" i="11" s="1"/>
  <c r="J43" i="11"/>
  <c r="J42" i="11" s="1"/>
  <c r="I43" i="11"/>
  <c r="I42" i="11" s="1"/>
  <c r="K39" i="11"/>
  <c r="J39" i="11"/>
  <c r="I39" i="11"/>
  <c r="K37" i="11"/>
  <c r="J37" i="11"/>
  <c r="I37" i="11"/>
  <c r="K32" i="11"/>
  <c r="K31" i="11" s="1"/>
  <c r="J32" i="11"/>
  <c r="J31" i="11" s="1"/>
  <c r="I32" i="11"/>
  <c r="I31" i="11" s="1"/>
  <c r="D30" i="14"/>
  <c r="H24" i="8"/>
  <c r="H22" i="8"/>
  <c r="H18" i="8"/>
  <c r="H25" i="8" s="1"/>
  <c r="H24" i="7"/>
  <c r="H22" i="7"/>
  <c r="H18" i="7"/>
  <c r="H25" i="7" s="1"/>
  <c r="L367" i="6"/>
  <c r="L366" i="6" s="1"/>
  <c r="K367" i="6"/>
  <c r="J367" i="6"/>
  <c r="I367" i="6"/>
  <c r="I366" i="6" s="1"/>
  <c r="K366" i="6"/>
  <c r="J366" i="6"/>
  <c r="L364" i="6"/>
  <c r="K364" i="6"/>
  <c r="J364" i="6"/>
  <c r="J363" i="6" s="1"/>
  <c r="I364" i="6"/>
  <c r="I363" i="6" s="1"/>
  <c r="L363" i="6"/>
  <c r="K363" i="6"/>
  <c r="L361" i="6"/>
  <c r="L360" i="6" s="1"/>
  <c r="K361" i="6"/>
  <c r="K360" i="6" s="1"/>
  <c r="J361" i="6"/>
  <c r="J360" i="6" s="1"/>
  <c r="I361" i="6"/>
  <c r="I360" i="6" s="1"/>
  <c r="L357" i="6"/>
  <c r="L356" i="6" s="1"/>
  <c r="K357" i="6"/>
  <c r="J357" i="6"/>
  <c r="I357" i="6"/>
  <c r="I356" i="6" s="1"/>
  <c r="K356" i="6"/>
  <c r="J356" i="6"/>
  <c r="L353" i="6"/>
  <c r="L352" i="6" s="1"/>
  <c r="K353" i="6"/>
  <c r="J353" i="6"/>
  <c r="J352" i="6" s="1"/>
  <c r="I353" i="6"/>
  <c r="I352" i="6" s="1"/>
  <c r="K352" i="6"/>
  <c r="L349" i="6"/>
  <c r="L348" i="6" s="1"/>
  <c r="K349" i="6"/>
  <c r="K348" i="6" s="1"/>
  <c r="J349" i="6"/>
  <c r="J348" i="6" s="1"/>
  <c r="I349" i="6"/>
  <c r="I348" i="6"/>
  <c r="L345" i="6"/>
  <c r="K345" i="6"/>
  <c r="J345" i="6"/>
  <c r="I345" i="6"/>
  <c r="L342" i="6"/>
  <c r="K342" i="6"/>
  <c r="J342" i="6"/>
  <c r="I342" i="6"/>
  <c r="L340" i="6"/>
  <c r="L339" i="6" s="1"/>
  <c r="K340" i="6"/>
  <c r="J340" i="6"/>
  <c r="J339" i="6" s="1"/>
  <c r="I340" i="6"/>
  <c r="I339" i="6" s="1"/>
  <c r="K339" i="6"/>
  <c r="L335" i="6"/>
  <c r="L334" i="6" s="1"/>
  <c r="K335" i="6"/>
  <c r="K334" i="6" s="1"/>
  <c r="J335" i="6"/>
  <c r="J334" i="6" s="1"/>
  <c r="I335" i="6"/>
  <c r="I334" i="6" s="1"/>
  <c r="L332" i="6"/>
  <c r="L331" i="6" s="1"/>
  <c r="K332" i="6"/>
  <c r="K331" i="6" s="1"/>
  <c r="J332" i="6"/>
  <c r="J331" i="6" s="1"/>
  <c r="I332" i="6"/>
  <c r="I331" i="6"/>
  <c r="L329" i="6"/>
  <c r="L328" i="6" s="1"/>
  <c r="K329" i="6"/>
  <c r="K328" i="6" s="1"/>
  <c r="J329" i="6"/>
  <c r="J328" i="6" s="1"/>
  <c r="I329" i="6"/>
  <c r="I328" i="6" s="1"/>
  <c r="L325" i="6"/>
  <c r="L324" i="6" s="1"/>
  <c r="K325" i="6"/>
  <c r="K324" i="6" s="1"/>
  <c r="J325" i="6"/>
  <c r="J324" i="6" s="1"/>
  <c r="I325" i="6"/>
  <c r="I324" i="6" s="1"/>
  <c r="L321" i="6"/>
  <c r="L320" i="6" s="1"/>
  <c r="K321" i="6"/>
  <c r="K320" i="6" s="1"/>
  <c r="J321" i="6"/>
  <c r="J320" i="6" s="1"/>
  <c r="I321" i="6"/>
  <c r="I320" i="6" s="1"/>
  <c r="L317" i="6"/>
  <c r="K317" i="6"/>
  <c r="K316" i="6" s="1"/>
  <c r="J317" i="6"/>
  <c r="J316" i="6" s="1"/>
  <c r="I317" i="6"/>
  <c r="L316" i="6"/>
  <c r="I316" i="6"/>
  <c r="L313" i="6"/>
  <c r="K313" i="6"/>
  <c r="J313" i="6"/>
  <c r="I313" i="6"/>
  <c r="L310" i="6"/>
  <c r="K310" i="6"/>
  <c r="J310" i="6"/>
  <c r="I310" i="6"/>
  <c r="L308" i="6"/>
  <c r="K308" i="6"/>
  <c r="J308" i="6"/>
  <c r="I308" i="6"/>
  <c r="L307" i="6"/>
  <c r="I307" i="6"/>
  <c r="L302" i="6"/>
  <c r="L301" i="6" s="1"/>
  <c r="K302" i="6"/>
  <c r="J302" i="6"/>
  <c r="J301" i="6" s="1"/>
  <c r="I302" i="6"/>
  <c r="I301" i="6" s="1"/>
  <c r="K301" i="6"/>
  <c r="L299" i="6"/>
  <c r="K299" i="6"/>
  <c r="K298" i="6" s="1"/>
  <c r="J299" i="6"/>
  <c r="J298" i="6" s="1"/>
  <c r="I299" i="6"/>
  <c r="L298" i="6"/>
  <c r="I298" i="6"/>
  <c r="L296" i="6"/>
  <c r="L295" i="6" s="1"/>
  <c r="K296" i="6"/>
  <c r="K295" i="6" s="1"/>
  <c r="J296" i="6"/>
  <c r="I296" i="6"/>
  <c r="I295" i="6" s="1"/>
  <c r="J295" i="6"/>
  <c r="L292" i="6"/>
  <c r="K292" i="6"/>
  <c r="J292" i="6"/>
  <c r="J291" i="6" s="1"/>
  <c r="I292" i="6"/>
  <c r="I291" i="6" s="1"/>
  <c r="L291" i="6"/>
  <c r="K291" i="6"/>
  <c r="L288" i="6"/>
  <c r="L287" i="6" s="1"/>
  <c r="K288" i="6"/>
  <c r="K287" i="6" s="1"/>
  <c r="J288" i="6"/>
  <c r="J287" i="6" s="1"/>
  <c r="I288" i="6"/>
  <c r="I287" i="6"/>
  <c r="L284" i="6"/>
  <c r="K284" i="6"/>
  <c r="J284" i="6"/>
  <c r="I284" i="6"/>
  <c r="L283" i="6"/>
  <c r="K283" i="6"/>
  <c r="J283" i="6"/>
  <c r="I283" i="6"/>
  <c r="L280" i="6"/>
  <c r="K280" i="6"/>
  <c r="J280" i="6"/>
  <c r="I280" i="6"/>
  <c r="L277" i="6"/>
  <c r="K277" i="6"/>
  <c r="J277" i="6"/>
  <c r="I277" i="6"/>
  <c r="L275" i="6"/>
  <c r="L274" i="6" s="1"/>
  <c r="K275" i="6"/>
  <c r="K274" i="6" s="1"/>
  <c r="J275" i="6"/>
  <c r="J274" i="6" s="1"/>
  <c r="I275" i="6"/>
  <c r="I274" i="6" s="1"/>
  <c r="L270" i="6"/>
  <c r="L269" i="6" s="1"/>
  <c r="K270" i="6"/>
  <c r="K269" i="6" s="1"/>
  <c r="J270" i="6"/>
  <c r="J269" i="6" s="1"/>
  <c r="I270" i="6"/>
  <c r="I269" i="6" s="1"/>
  <c r="L267" i="6"/>
  <c r="K267" i="6"/>
  <c r="J267" i="6"/>
  <c r="J266" i="6" s="1"/>
  <c r="I267" i="6"/>
  <c r="I266" i="6" s="1"/>
  <c r="L266" i="6"/>
  <c r="K266" i="6"/>
  <c r="L264" i="6"/>
  <c r="L263" i="6" s="1"/>
  <c r="K264" i="6"/>
  <c r="K263" i="6" s="1"/>
  <c r="J264" i="6"/>
  <c r="J263" i="6" s="1"/>
  <c r="I264" i="6"/>
  <c r="I263" i="6" s="1"/>
  <c r="L260" i="6"/>
  <c r="L259" i="6" s="1"/>
  <c r="K260" i="6"/>
  <c r="K259" i="6" s="1"/>
  <c r="J260" i="6"/>
  <c r="J259" i="6" s="1"/>
  <c r="I260" i="6"/>
  <c r="I259" i="6"/>
  <c r="L256" i="6"/>
  <c r="L255" i="6" s="1"/>
  <c r="K256" i="6"/>
  <c r="J256" i="6"/>
  <c r="I256" i="6"/>
  <c r="I255" i="6" s="1"/>
  <c r="K255" i="6"/>
  <c r="J255" i="6"/>
  <c r="L252" i="6"/>
  <c r="L251" i="6" s="1"/>
  <c r="K252" i="6"/>
  <c r="K251" i="6" s="1"/>
  <c r="J252" i="6"/>
  <c r="J251" i="6" s="1"/>
  <c r="I252" i="6"/>
  <c r="I251" i="6" s="1"/>
  <c r="L248" i="6"/>
  <c r="K248" i="6"/>
  <c r="J248" i="6"/>
  <c r="I248" i="6"/>
  <c r="L245" i="6"/>
  <c r="K245" i="6"/>
  <c r="J245" i="6"/>
  <c r="I245" i="6"/>
  <c r="L243" i="6"/>
  <c r="K243" i="6"/>
  <c r="K242" i="6" s="1"/>
  <c r="J243" i="6"/>
  <c r="J242" i="6" s="1"/>
  <c r="I243" i="6"/>
  <c r="I242" i="6" s="1"/>
  <c r="L242" i="6"/>
  <c r="L236" i="6"/>
  <c r="L235" i="6" s="1"/>
  <c r="L234" i="6" s="1"/>
  <c r="K236" i="6"/>
  <c r="K235" i="6" s="1"/>
  <c r="K234" i="6" s="1"/>
  <c r="J236" i="6"/>
  <c r="J235" i="6" s="1"/>
  <c r="J234" i="6" s="1"/>
  <c r="I236" i="6"/>
  <c r="I235" i="6"/>
  <c r="I234" i="6" s="1"/>
  <c r="L232" i="6"/>
  <c r="L231" i="6" s="1"/>
  <c r="L230" i="6" s="1"/>
  <c r="K232" i="6"/>
  <c r="K231" i="6" s="1"/>
  <c r="K230" i="6" s="1"/>
  <c r="J232" i="6"/>
  <c r="J231" i="6" s="1"/>
  <c r="J230" i="6" s="1"/>
  <c r="I232" i="6"/>
  <c r="I231" i="6"/>
  <c r="I230" i="6" s="1"/>
  <c r="L223" i="6"/>
  <c r="L222" i="6" s="1"/>
  <c r="K223" i="6"/>
  <c r="K222" i="6" s="1"/>
  <c r="J223" i="6"/>
  <c r="J222" i="6" s="1"/>
  <c r="I223" i="6"/>
  <c r="I222" i="6"/>
  <c r="L220" i="6"/>
  <c r="L219" i="6" s="1"/>
  <c r="K220" i="6"/>
  <c r="K219" i="6" s="1"/>
  <c r="J220" i="6"/>
  <c r="J219" i="6" s="1"/>
  <c r="I220" i="6"/>
  <c r="I219" i="6"/>
  <c r="I218" i="6" s="1"/>
  <c r="L213" i="6"/>
  <c r="L212" i="6" s="1"/>
  <c r="L211" i="6" s="1"/>
  <c r="K213" i="6"/>
  <c r="J213" i="6"/>
  <c r="I213" i="6"/>
  <c r="I212" i="6" s="1"/>
  <c r="I211" i="6" s="1"/>
  <c r="K212" i="6"/>
  <c r="K211" i="6" s="1"/>
  <c r="J212" i="6"/>
  <c r="J211" i="6" s="1"/>
  <c r="L209" i="6"/>
  <c r="L208" i="6" s="1"/>
  <c r="K209" i="6"/>
  <c r="J209" i="6"/>
  <c r="I209" i="6"/>
  <c r="I208" i="6" s="1"/>
  <c r="K208" i="6"/>
  <c r="J208" i="6"/>
  <c r="L204" i="6"/>
  <c r="K204" i="6"/>
  <c r="J204" i="6"/>
  <c r="J203" i="6" s="1"/>
  <c r="I204" i="6"/>
  <c r="I203" i="6" s="1"/>
  <c r="L203" i="6"/>
  <c r="K203" i="6"/>
  <c r="L198" i="6"/>
  <c r="L197" i="6" s="1"/>
  <c r="K198" i="6"/>
  <c r="K197" i="6" s="1"/>
  <c r="J198" i="6"/>
  <c r="J197" i="6" s="1"/>
  <c r="I198" i="6"/>
  <c r="I197" i="6" s="1"/>
  <c r="L193" i="6"/>
  <c r="L192" i="6" s="1"/>
  <c r="K193" i="6"/>
  <c r="J193" i="6"/>
  <c r="I193" i="6"/>
  <c r="I192" i="6" s="1"/>
  <c r="K192" i="6"/>
  <c r="J192" i="6"/>
  <c r="L190" i="6"/>
  <c r="L189" i="6" s="1"/>
  <c r="L188" i="6" s="1"/>
  <c r="K190" i="6"/>
  <c r="K189" i="6" s="1"/>
  <c r="J190" i="6"/>
  <c r="J189" i="6" s="1"/>
  <c r="I190" i="6"/>
  <c r="I189" i="6" s="1"/>
  <c r="L182" i="6"/>
  <c r="K182" i="6"/>
  <c r="K181" i="6" s="1"/>
  <c r="J182" i="6"/>
  <c r="J181" i="6" s="1"/>
  <c r="I182" i="6"/>
  <c r="L181" i="6"/>
  <c r="I181" i="6"/>
  <c r="L177" i="6"/>
  <c r="L176" i="6" s="1"/>
  <c r="L175" i="6" s="1"/>
  <c r="K177" i="6"/>
  <c r="K176" i="6" s="1"/>
  <c r="J177" i="6"/>
  <c r="I177" i="6"/>
  <c r="I176" i="6" s="1"/>
  <c r="J176" i="6"/>
  <c r="L173" i="6"/>
  <c r="L172" i="6" s="1"/>
  <c r="L171" i="6" s="1"/>
  <c r="K173" i="6"/>
  <c r="J173" i="6"/>
  <c r="I173" i="6"/>
  <c r="I172" i="6" s="1"/>
  <c r="I171" i="6" s="1"/>
  <c r="K172" i="6"/>
  <c r="K171" i="6" s="1"/>
  <c r="J172" i="6"/>
  <c r="J171" i="6" s="1"/>
  <c r="L168" i="6"/>
  <c r="L167" i="6" s="1"/>
  <c r="K168" i="6"/>
  <c r="K167" i="6" s="1"/>
  <c r="J168" i="6"/>
  <c r="J167" i="6" s="1"/>
  <c r="I168" i="6"/>
  <c r="I167" i="6"/>
  <c r="L163" i="6"/>
  <c r="L162" i="6" s="1"/>
  <c r="K163" i="6"/>
  <c r="J163" i="6"/>
  <c r="I163" i="6"/>
  <c r="I162" i="6" s="1"/>
  <c r="K162" i="6"/>
  <c r="J162" i="6"/>
  <c r="J161" i="6" s="1"/>
  <c r="J160" i="6" s="1"/>
  <c r="L157" i="6"/>
  <c r="L156" i="6" s="1"/>
  <c r="L155" i="6" s="1"/>
  <c r="K157" i="6"/>
  <c r="K156" i="6" s="1"/>
  <c r="K155" i="6" s="1"/>
  <c r="J157" i="6"/>
  <c r="J156" i="6" s="1"/>
  <c r="J155" i="6" s="1"/>
  <c r="I157" i="6"/>
  <c r="I156" i="6"/>
  <c r="I155" i="6" s="1"/>
  <c r="L153" i="6"/>
  <c r="L152" i="6" s="1"/>
  <c r="K153" i="6"/>
  <c r="K152" i="6" s="1"/>
  <c r="J153" i="6"/>
  <c r="J152" i="6" s="1"/>
  <c r="I153" i="6"/>
  <c r="I152" i="6"/>
  <c r="L149" i="6"/>
  <c r="L148" i="6" s="1"/>
  <c r="L147" i="6" s="1"/>
  <c r="K149" i="6"/>
  <c r="K148" i="6" s="1"/>
  <c r="K147" i="6" s="1"/>
  <c r="J149" i="6"/>
  <c r="J148" i="6" s="1"/>
  <c r="J147" i="6" s="1"/>
  <c r="I149" i="6"/>
  <c r="I148" i="6" s="1"/>
  <c r="I147" i="6" s="1"/>
  <c r="L144" i="6"/>
  <c r="L143" i="6" s="1"/>
  <c r="L142" i="6" s="1"/>
  <c r="K144" i="6"/>
  <c r="J144" i="6"/>
  <c r="I144" i="6"/>
  <c r="K143" i="6"/>
  <c r="K142" i="6" s="1"/>
  <c r="J143" i="6"/>
  <c r="J142" i="6" s="1"/>
  <c r="I143" i="6"/>
  <c r="I142" i="6"/>
  <c r="L139" i="6"/>
  <c r="L138" i="6" s="1"/>
  <c r="L137" i="6" s="1"/>
  <c r="K139" i="6"/>
  <c r="K138" i="6" s="1"/>
  <c r="K137" i="6" s="1"/>
  <c r="J139" i="6"/>
  <c r="J138" i="6" s="1"/>
  <c r="J137" i="6" s="1"/>
  <c r="I139" i="6"/>
  <c r="I138" i="6" s="1"/>
  <c r="I137" i="6" s="1"/>
  <c r="L135" i="6"/>
  <c r="L134" i="6" s="1"/>
  <c r="L133" i="6" s="1"/>
  <c r="K135" i="6"/>
  <c r="K134" i="6" s="1"/>
  <c r="K133" i="6" s="1"/>
  <c r="J135" i="6"/>
  <c r="J134" i="6" s="1"/>
  <c r="J133" i="6" s="1"/>
  <c r="I135" i="6"/>
  <c r="I134" i="6" s="1"/>
  <c r="I133" i="6" s="1"/>
  <c r="L131" i="6"/>
  <c r="L130" i="6" s="1"/>
  <c r="L129" i="6" s="1"/>
  <c r="K131" i="6"/>
  <c r="K130" i="6" s="1"/>
  <c r="K129" i="6" s="1"/>
  <c r="J131" i="6"/>
  <c r="J130" i="6" s="1"/>
  <c r="J129" i="6" s="1"/>
  <c r="I131" i="6"/>
  <c r="I130" i="6"/>
  <c r="I129" i="6" s="1"/>
  <c r="L127" i="6"/>
  <c r="L126" i="6" s="1"/>
  <c r="L125" i="6" s="1"/>
  <c r="K127" i="6"/>
  <c r="K126" i="6" s="1"/>
  <c r="K125" i="6" s="1"/>
  <c r="J127" i="6"/>
  <c r="J126" i="6" s="1"/>
  <c r="J125" i="6" s="1"/>
  <c r="I127" i="6"/>
  <c r="I126" i="6"/>
  <c r="I125" i="6" s="1"/>
  <c r="L123" i="6"/>
  <c r="L122" i="6" s="1"/>
  <c r="L121" i="6" s="1"/>
  <c r="K123" i="6"/>
  <c r="K122" i="6" s="1"/>
  <c r="K121" i="6" s="1"/>
  <c r="J123" i="6"/>
  <c r="J122" i="6" s="1"/>
  <c r="J121" i="6" s="1"/>
  <c r="I123" i="6"/>
  <c r="I122" i="6" s="1"/>
  <c r="I121" i="6" s="1"/>
  <c r="L118" i="6"/>
  <c r="L117" i="6" s="1"/>
  <c r="L116" i="6" s="1"/>
  <c r="L115" i="6" s="1"/>
  <c r="K118" i="6"/>
  <c r="K117" i="6" s="1"/>
  <c r="K116" i="6" s="1"/>
  <c r="J118" i="6"/>
  <c r="J117" i="6" s="1"/>
  <c r="J116" i="6" s="1"/>
  <c r="I118" i="6"/>
  <c r="I117" i="6"/>
  <c r="I116" i="6" s="1"/>
  <c r="L112" i="6"/>
  <c r="L111" i="6" s="1"/>
  <c r="K112" i="6"/>
  <c r="K111" i="6" s="1"/>
  <c r="J112" i="6"/>
  <c r="J111" i="6" s="1"/>
  <c r="I112" i="6"/>
  <c r="I111" i="6" s="1"/>
  <c r="L108" i="6"/>
  <c r="K108" i="6"/>
  <c r="K107" i="6" s="1"/>
  <c r="J108" i="6"/>
  <c r="J107" i="6" s="1"/>
  <c r="I108" i="6"/>
  <c r="I107" i="6" s="1"/>
  <c r="I106" i="6" s="1"/>
  <c r="L107" i="6"/>
  <c r="L103" i="6"/>
  <c r="K103" i="6"/>
  <c r="K102" i="6" s="1"/>
  <c r="K101" i="6" s="1"/>
  <c r="J103" i="6"/>
  <c r="J102" i="6" s="1"/>
  <c r="J101" i="6" s="1"/>
  <c r="I103" i="6"/>
  <c r="I102" i="6" s="1"/>
  <c r="I101" i="6" s="1"/>
  <c r="L102" i="6"/>
  <c r="L101" i="6" s="1"/>
  <c r="L98" i="6"/>
  <c r="K98" i="6"/>
  <c r="K97" i="6" s="1"/>
  <c r="K96" i="6" s="1"/>
  <c r="J98" i="6"/>
  <c r="J97" i="6" s="1"/>
  <c r="J96" i="6" s="1"/>
  <c r="I98" i="6"/>
  <c r="I97" i="6" s="1"/>
  <c r="I96" i="6" s="1"/>
  <c r="L97" i="6"/>
  <c r="L96" i="6" s="1"/>
  <c r="L91" i="6"/>
  <c r="L90" i="6" s="1"/>
  <c r="L89" i="6" s="1"/>
  <c r="L88" i="6" s="1"/>
  <c r="K91" i="6"/>
  <c r="J91" i="6"/>
  <c r="J90" i="6" s="1"/>
  <c r="J89" i="6" s="1"/>
  <c r="J88" i="6" s="1"/>
  <c r="I91" i="6"/>
  <c r="I90" i="6" s="1"/>
  <c r="I89" i="6" s="1"/>
  <c r="I88" i="6" s="1"/>
  <c r="K90" i="6"/>
  <c r="K89" i="6" s="1"/>
  <c r="K88" i="6" s="1"/>
  <c r="L86" i="6"/>
  <c r="K86" i="6"/>
  <c r="K85" i="6" s="1"/>
  <c r="K84" i="6" s="1"/>
  <c r="J86" i="6"/>
  <c r="J85" i="6" s="1"/>
  <c r="J84" i="6" s="1"/>
  <c r="I86" i="6"/>
  <c r="L85" i="6"/>
  <c r="I85" i="6"/>
  <c r="L84" i="6"/>
  <c r="I84" i="6"/>
  <c r="L80" i="6"/>
  <c r="L79" i="6" s="1"/>
  <c r="K80" i="6"/>
  <c r="J80" i="6"/>
  <c r="I80" i="6"/>
  <c r="I79" i="6" s="1"/>
  <c r="K79" i="6"/>
  <c r="J79" i="6"/>
  <c r="L75" i="6"/>
  <c r="L74" i="6" s="1"/>
  <c r="K75" i="6"/>
  <c r="J75" i="6"/>
  <c r="J74" i="6" s="1"/>
  <c r="I75" i="6"/>
  <c r="I74" i="6" s="1"/>
  <c r="K74" i="6"/>
  <c r="L70" i="6"/>
  <c r="K70" i="6"/>
  <c r="K69" i="6" s="1"/>
  <c r="J70" i="6"/>
  <c r="J69" i="6" s="1"/>
  <c r="I70" i="6"/>
  <c r="I69" i="6" s="1"/>
  <c r="L69" i="6"/>
  <c r="L50" i="6"/>
  <c r="L49" i="6" s="1"/>
  <c r="L48" i="6" s="1"/>
  <c r="L47" i="6" s="1"/>
  <c r="K50" i="6"/>
  <c r="J50" i="6"/>
  <c r="J49" i="6" s="1"/>
  <c r="J48" i="6" s="1"/>
  <c r="J47" i="6" s="1"/>
  <c r="I50" i="6"/>
  <c r="I49" i="6" s="1"/>
  <c r="I48" i="6" s="1"/>
  <c r="I47" i="6" s="1"/>
  <c r="K49" i="6"/>
  <c r="K48" i="6"/>
  <c r="K47" i="6" s="1"/>
  <c r="L45" i="6"/>
  <c r="K45" i="6"/>
  <c r="J45" i="6"/>
  <c r="J44" i="6" s="1"/>
  <c r="J43" i="6" s="1"/>
  <c r="I45" i="6"/>
  <c r="I44" i="6" s="1"/>
  <c r="I43" i="6" s="1"/>
  <c r="L44" i="6"/>
  <c r="L43" i="6" s="1"/>
  <c r="K44" i="6"/>
  <c r="K43" i="6" s="1"/>
  <c r="L41" i="6"/>
  <c r="L38" i="6" s="1"/>
  <c r="L37" i="6" s="1"/>
  <c r="L36" i="6" s="1"/>
  <c r="K41" i="6"/>
  <c r="J41" i="6"/>
  <c r="I41" i="6"/>
  <c r="L39" i="6"/>
  <c r="K39" i="6"/>
  <c r="J39" i="6"/>
  <c r="I39" i="6"/>
  <c r="I38" i="6" s="1"/>
  <c r="I37" i="6" s="1"/>
  <c r="I36" i="6" s="1"/>
  <c r="L367" i="15"/>
  <c r="L366" i="15" s="1"/>
  <c r="K367" i="15"/>
  <c r="K366" i="15" s="1"/>
  <c r="J367" i="15"/>
  <c r="I367" i="15"/>
  <c r="I366" i="15" s="1"/>
  <c r="J366" i="15"/>
  <c r="L364" i="15"/>
  <c r="K364" i="15"/>
  <c r="J364" i="15"/>
  <c r="I364" i="15"/>
  <c r="I363" i="15" s="1"/>
  <c r="L363" i="15"/>
  <c r="K363" i="15"/>
  <c r="J363" i="15"/>
  <c r="L361" i="15"/>
  <c r="K361" i="15"/>
  <c r="J361" i="15"/>
  <c r="J360" i="15" s="1"/>
  <c r="I361" i="15"/>
  <c r="L360" i="15"/>
  <c r="K360" i="15"/>
  <c r="I360" i="15"/>
  <c r="L357" i="15"/>
  <c r="L356" i="15" s="1"/>
  <c r="K357" i="15"/>
  <c r="K356" i="15" s="1"/>
  <c r="J357" i="15"/>
  <c r="I357" i="15"/>
  <c r="I356" i="15" s="1"/>
  <c r="J356" i="15"/>
  <c r="L353" i="15"/>
  <c r="K353" i="15"/>
  <c r="K352" i="15" s="1"/>
  <c r="J353" i="15"/>
  <c r="I353" i="15"/>
  <c r="I352" i="15" s="1"/>
  <c r="L352" i="15"/>
  <c r="J352" i="15"/>
  <c r="L349" i="15"/>
  <c r="K349" i="15"/>
  <c r="K348" i="15" s="1"/>
  <c r="J349" i="15"/>
  <c r="J348" i="15" s="1"/>
  <c r="I349" i="15"/>
  <c r="L348" i="15"/>
  <c r="I348" i="15"/>
  <c r="L345" i="15"/>
  <c r="K345" i="15"/>
  <c r="J345" i="15"/>
  <c r="I345" i="15"/>
  <c r="L342" i="15"/>
  <c r="K342" i="15"/>
  <c r="J342" i="15"/>
  <c r="I342" i="15"/>
  <c r="L340" i="15"/>
  <c r="L339" i="15" s="1"/>
  <c r="L338" i="15" s="1"/>
  <c r="K340" i="15"/>
  <c r="K339" i="15" s="1"/>
  <c r="J340" i="15"/>
  <c r="J339" i="15" s="1"/>
  <c r="I340" i="15"/>
  <c r="I339" i="15" s="1"/>
  <c r="L335" i="15"/>
  <c r="L334" i="15" s="1"/>
  <c r="K335" i="15"/>
  <c r="K334" i="15" s="1"/>
  <c r="J335" i="15"/>
  <c r="J334" i="15" s="1"/>
  <c r="I335" i="15"/>
  <c r="I334" i="15" s="1"/>
  <c r="L332" i="15"/>
  <c r="K332" i="15"/>
  <c r="J332" i="15"/>
  <c r="J331" i="15" s="1"/>
  <c r="I332" i="15"/>
  <c r="L331" i="15"/>
  <c r="K331" i="15"/>
  <c r="I331" i="15"/>
  <c r="L329" i="15"/>
  <c r="L328" i="15" s="1"/>
  <c r="K329" i="15"/>
  <c r="J329" i="15"/>
  <c r="I329" i="15"/>
  <c r="K328" i="15"/>
  <c r="J328" i="15"/>
  <c r="I328" i="15"/>
  <c r="L325" i="15"/>
  <c r="L324" i="15" s="1"/>
  <c r="K325" i="15"/>
  <c r="K324" i="15" s="1"/>
  <c r="J325" i="15"/>
  <c r="J324" i="15" s="1"/>
  <c r="I325" i="15"/>
  <c r="I324" i="15" s="1"/>
  <c r="L321" i="15"/>
  <c r="K321" i="15"/>
  <c r="J321" i="15"/>
  <c r="J320" i="15" s="1"/>
  <c r="I321" i="15"/>
  <c r="L320" i="15"/>
  <c r="K320" i="15"/>
  <c r="I320" i="15"/>
  <c r="L317" i="15"/>
  <c r="L316" i="15" s="1"/>
  <c r="K317" i="15"/>
  <c r="J317" i="15"/>
  <c r="I317" i="15"/>
  <c r="K316" i="15"/>
  <c r="J316" i="15"/>
  <c r="I316" i="15"/>
  <c r="L313" i="15"/>
  <c r="K313" i="15"/>
  <c r="J313" i="15"/>
  <c r="I313" i="15"/>
  <c r="L310" i="15"/>
  <c r="K310" i="15"/>
  <c r="J310" i="15"/>
  <c r="I310" i="15"/>
  <c r="L308" i="15"/>
  <c r="K308" i="15"/>
  <c r="J308" i="15"/>
  <c r="J307" i="15" s="1"/>
  <c r="I308" i="15"/>
  <c r="L307" i="15"/>
  <c r="L306" i="15" s="1"/>
  <c r="K307" i="15"/>
  <c r="I307" i="15"/>
  <c r="L302" i="15"/>
  <c r="L301" i="15" s="1"/>
  <c r="K302" i="15"/>
  <c r="K301" i="15" s="1"/>
  <c r="J302" i="15"/>
  <c r="J301" i="15" s="1"/>
  <c r="I302" i="15"/>
  <c r="I301" i="15" s="1"/>
  <c r="L299" i="15"/>
  <c r="K299" i="15"/>
  <c r="J299" i="15"/>
  <c r="J298" i="15" s="1"/>
  <c r="I299" i="15"/>
  <c r="L298" i="15"/>
  <c r="K298" i="15"/>
  <c r="I298" i="15"/>
  <c r="L296" i="15"/>
  <c r="K296" i="15"/>
  <c r="J296" i="15"/>
  <c r="I296" i="15"/>
  <c r="L295" i="15"/>
  <c r="K295" i="15"/>
  <c r="J295" i="15"/>
  <c r="I295" i="15"/>
  <c r="L292" i="15"/>
  <c r="L291" i="15" s="1"/>
  <c r="K292" i="15"/>
  <c r="K291" i="15" s="1"/>
  <c r="J292" i="15"/>
  <c r="J291" i="15" s="1"/>
  <c r="I292" i="15"/>
  <c r="I291" i="15" s="1"/>
  <c r="L288" i="15"/>
  <c r="K288" i="15"/>
  <c r="J288" i="15"/>
  <c r="J287" i="15" s="1"/>
  <c r="I288" i="15"/>
  <c r="L287" i="15"/>
  <c r="K287" i="15"/>
  <c r="I287" i="15"/>
  <c r="L284" i="15"/>
  <c r="K284" i="15"/>
  <c r="J284" i="15"/>
  <c r="I284" i="15"/>
  <c r="L283" i="15"/>
  <c r="K283" i="15"/>
  <c r="J283" i="15"/>
  <c r="I283" i="15"/>
  <c r="L280" i="15"/>
  <c r="K280" i="15"/>
  <c r="J280" i="15"/>
  <c r="I280" i="15"/>
  <c r="L277" i="15"/>
  <c r="K277" i="15"/>
  <c r="J277" i="15"/>
  <c r="I277" i="15"/>
  <c r="L275" i="15"/>
  <c r="L274" i="15" s="1"/>
  <c r="K275" i="15"/>
  <c r="J275" i="15"/>
  <c r="J274" i="15" s="1"/>
  <c r="I275" i="15"/>
  <c r="K274" i="15"/>
  <c r="I274" i="15"/>
  <c r="I273" i="15" s="1"/>
  <c r="L270" i="15"/>
  <c r="L269" i="15" s="1"/>
  <c r="K270" i="15"/>
  <c r="J270" i="15"/>
  <c r="J269" i="15" s="1"/>
  <c r="I270" i="15"/>
  <c r="K269" i="15"/>
  <c r="I269" i="15"/>
  <c r="L267" i="15"/>
  <c r="K267" i="15"/>
  <c r="J267" i="15"/>
  <c r="I267" i="15"/>
  <c r="L266" i="15"/>
  <c r="K266" i="15"/>
  <c r="J266" i="15"/>
  <c r="I266" i="15"/>
  <c r="L264" i="15"/>
  <c r="K264" i="15"/>
  <c r="K263" i="15" s="1"/>
  <c r="J264" i="15"/>
  <c r="J263" i="15" s="1"/>
  <c r="I264" i="15"/>
  <c r="I263" i="15" s="1"/>
  <c r="L263" i="15"/>
  <c r="L260" i="15"/>
  <c r="L259" i="15" s="1"/>
  <c r="K260" i="15"/>
  <c r="J260" i="15"/>
  <c r="J259" i="15" s="1"/>
  <c r="I260" i="15"/>
  <c r="K259" i="15"/>
  <c r="I259" i="15"/>
  <c r="L256" i="15"/>
  <c r="L255" i="15" s="1"/>
  <c r="K256" i="15"/>
  <c r="J256" i="15"/>
  <c r="I256" i="15"/>
  <c r="K255" i="15"/>
  <c r="J255" i="15"/>
  <c r="I255" i="15"/>
  <c r="L252" i="15"/>
  <c r="K252" i="15"/>
  <c r="K251" i="15" s="1"/>
  <c r="J252" i="15"/>
  <c r="J251" i="15" s="1"/>
  <c r="I252" i="15"/>
  <c r="I251" i="15" s="1"/>
  <c r="L251" i="15"/>
  <c r="L248" i="15"/>
  <c r="K248" i="15"/>
  <c r="J248" i="15"/>
  <c r="I248" i="15"/>
  <c r="L245" i="15"/>
  <c r="K245" i="15"/>
  <c r="J245" i="15"/>
  <c r="I245" i="15"/>
  <c r="L243" i="15"/>
  <c r="L242" i="15" s="1"/>
  <c r="K243" i="15"/>
  <c r="J243" i="15"/>
  <c r="I243" i="15"/>
  <c r="K242" i="15"/>
  <c r="J242" i="15"/>
  <c r="J241" i="15" s="1"/>
  <c r="I242" i="15"/>
  <c r="L236" i="15"/>
  <c r="L235" i="15" s="1"/>
  <c r="L234" i="15" s="1"/>
  <c r="K236" i="15"/>
  <c r="J236" i="15"/>
  <c r="J235" i="15" s="1"/>
  <c r="J234" i="15" s="1"/>
  <c r="I236" i="15"/>
  <c r="K235" i="15"/>
  <c r="K234" i="15" s="1"/>
  <c r="I235" i="15"/>
  <c r="I234" i="15" s="1"/>
  <c r="L232" i="15"/>
  <c r="L231" i="15" s="1"/>
  <c r="L230" i="15" s="1"/>
  <c r="K232" i="15"/>
  <c r="J232" i="15"/>
  <c r="J231" i="15" s="1"/>
  <c r="J230" i="15" s="1"/>
  <c r="I232" i="15"/>
  <c r="K231" i="15"/>
  <c r="K230" i="15" s="1"/>
  <c r="I231" i="15"/>
  <c r="I230" i="15" s="1"/>
  <c r="L223" i="15"/>
  <c r="L222" i="15" s="1"/>
  <c r="K223" i="15"/>
  <c r="K222" i="15" s="1"/>
  <c r="J223" i="15"/>
  <c r="J222" i="15" s="1"/>
  <c r="I223" i="15"/>
  <c r="I222" i="15"/>
  <c r="L220" i="15"/>
  <c r="L219" i="15" s="1"/>
  <c r="K220" i="15"/>
  <c r="J220" i="15"/>
  <c r="I220" i="15"/>
  <c r="K219" i="15"/>
  <c r="K218" i="15" s="1"/>
  <c r="J219" i="15"/>
  <c r="J218" i="15" s="1"/>
  <c r="I219" i="15"/>
  <c r="I218" i="15"/>
  <c r="L213" i="15"/>
  <c r="L212" i="15" s="1"/>
  <c r="L211" i="15" s="1"/>
  <c r="K213" i="15"/>
  <c r="J213" i="15"/>
  <c r="I213" i="15"/>
  <c r="K212" i="15"/>
  <c r="K211" i="15" s="1"/>
  <c r="J212" i="15"/>
  <c r="J211" i="15" s="1"/>
  <c r="I212" i="15"/>
  <c r="I211" i="15"/>
  <c r="L209" i="15"/>
  <c r="L208" i="15" s="1"/>
  <c r="K209" i="15"/>
  <c r="J209" i="15"/>
  <c r="I209" i="15"/>
  <c r="I208" i="15" s="1"/>
  <c r="K208" i="15"/>
  <c r="J208" i="15"/>
  <c r="L204" i="15"/>
  <c r="K204" i="15"/>
  <c r="K203" i="15" s="1"/>
  <c r="J204" i="15"/>
  <c r="I204" i="15"/>
  <c r="I203" i="15" s="1"/>
  <c r="L203" i="15"/>
  <c r="J203" i="15"/>
  <c r="L198" i="15"/>
  <c r="L197" i="15" s="1"/>
  <c r="K198" i="15"/>
  <c r="K197" i="15" s="1"/>
  <c r="J198" i="15"/>
  <c r="J197" i="15" s="1"/>
  <c r="J188" i="15" s="1"/>
  <c r="J187" i="15" s="1"/>
  <c r="I198" i="15"/>
  <c r="I197" i="15"/>
  <c r="L193" i="15"/>
  <c r="L192" i="15" s="1"/>
  <c r="K193" i="15"/>
  <c r="J193" i="15"/>
  <c r="I193" i="15"/>
  <c r="I192" i="15" s="1"/>
  <c r="K192" i="15"/>
  <c r="J192" i="15"/>
  <c r="L190" i="15"/>
  <c r="K190" i="15"/>
  <c r="K189" i="15" s="1"/>
  <c r="K188" i="15" s="1"/>
  <c r="K187" i="15" s="1"/>
  <c r="J190" i="15"/>
  <c r="I190" i="15"/>
  <c r="I189" i="15" s="1"/>
  <c r="I188" i="15" s="1"/>
  <c r="I187" i="15" s="1"/>
  <c r="L189" i="15"/>
  <c r="J189" i="15"/>
  <c r="L182" i="15"/>
  <c r="K182" i="15"/>
  <c r="K181" i="15" s="1"/>
  <c r="J182" i="15"/>
  <c r="J181" i="15" s="1"/>
  <c r="I182" i="15"/>
  <c r="L181" i="15"/>
  <c r="I181" i="15"/>
  <c r="L177" i="15"/>
  <c r="L176" i="15" s="1"/>
  <c r="L175" i="15" s="1"/>
  <c r="K177" i="15"/>
  <c r="J177" i="15"/>
  <c r="I177" i="15"/>
  <c r="I176" i="15" s="1"/>
  <c r="I175" i="15" s="1"/>
  <c r="K176" i="15"/>
  <c r="K175" i="15" s="1"/>
  <c r="J176" i="15"/>
  <c r="J175" i="15" s="1"/>
  <c r="L173" i="15"/>
  <c r="L172" i="15" s="1"/>
  <c r="L171" i="15" s="1"/>
  <c r="K173" i="15"/>
  <c r="J173" i="15"/>
  <c r="I173" i="15"/>
  <c r="I172" i="15" s="1"/>
  <c r="I171" i="15" s="1"/>
  <c r="K172" i="15"/>
  <c r="K171" i="15" s="1"/>
  <c r="J172" i="15"/>
  <c r="J171" i="15" s="1"/>
  <c r="L168" i="15"/>
  <c r="K168" i="15"/>
  <c r="K167" i="15" s="1"/>
  <c r="J168" i="15"/>
  <c r="J167" i="15" s="1"/>
  <c r="I168" i="15"/>
  <c r="L167" i="15"/>
  <c r="I167" i="15"/>
  <c r="L163" i="15"/>
  <c r="L162" i="15" s="1"/>
  <c r="L161" i="15" s="1"/>
  <c r="L160" i="15" s="1"/>
  <c r="K163" i="15"/>
  <c r="J163" i="15"/>
  <c r="I163" i="15"/>
  <c r="K162" i="15"/>
  <c r="J162" i="15"/>
  <c r="I162" i="15"/>
  <c r="I161" i="15"/>
  <c r="I160" i="15" s="1"/>
  <c r="L157" i="15"/>
  <c r="L156" i="15" s="1"/>
  <c r="L155" i="15" s="1"/>
  <c r="K157" i="15"/>
  <c r="J157" i="15"/>
  <c r="J156" i="15" s="1"/>
  <c r="J155" i="15" s="1"/>
  <c r="I157" i="15"/>
  <c r="K156" i="15"/>
  <c r="K155" i="15" s="1"/>
  <c r="I156" i="15"/>
  <c r="I155" i="15" s="1"/>
  <c r="L153" i="15"/>
  <c r="L152" i="15" s="1"/>
  <c r="K153" i="15"/>
  <c r="K152" i="15" s="1"/>
  <c r="J153" i="15"/>
  <c r="J152" i="15" s="1"/>
  <c r="I153" i="15"/>
  <c r="I152" i="15"/>
  <c r="L149" i="15"/>
  <c r="L148" i="15" s="1"/>
  <c r="L147" i="15" s="1"/>
  <c r="K149" i="15"/>
  <c r="J149" i="15"/>
  <c r="I149" i="15"/>
  <c r="K148" i="15"/>
  <c r="K147" i="15" s="1"/>
  <c r="J148" i="15"/>
  <c r="J147" i="15" s="1"/>
  <c r="I148" i="15"/>
  <c r="I147" i="15"/>
  <c r="L144" i="15"/>
  <c r="K144" i="15"/>
  <c r="J144" i="15"/>
  <c r="I144" i="15"/>
  <c r="L143" i="15"/>
  <c r="L142" i="15" s="1"/>
  <c r="K143" i="15"/>
  <c r="K142" i="15" s="1"/>
  <c r="K141" i="15" s="1"/>
  <c r="J143" i="15"/>
  <c r="J142" i="15" s="1"/>
  <c r="J141" i="15" s="1"/>
  <c r="I143" i="15"/>
  <c r="I142" i="15" s="1"/>
  <c r="I141" i="15" s="1"/>
  <c r="L139" i="15"/>
  <c r="L138" i="15" s="1"/>
  <c r="L137" i="15" s="1"/>
  <c r="K139" i="15"/>
  <c r="K138" i="15" s="1"/>
  <c r="K137" i="15" s="1"/>
  <c r="J139" i="15"/>
  <c r="J138" i="15" s="1"/>
  <c r="J137" i="15" s="1"/>
  <c r="I139" i="15"/>
  <c r="I138" i="15"/>
  <c r="I137" i="15" s="1"/>
  <c r="L135" i="15"/>
  <c r="L134" i="15" s="1"/>
  <c r="L133" i="15" s="1"/>
  <c r="K135" i="15"/>
  <c r="K134" i="15" s="1"/>
  <c r="K133" i="15" s="1"/>
  <c r="J135" i="15"/>
  <c r="J134" i="15" s="1"/>
  <c r="J133" i="15" s="1"/>
  <c r="I135" i="15"/>
  <c r="I134" i="15" s="1"/>
  <c r="I133" i="15" s="1"/>
  <c r="L131" i="15"/>
  <c r="L130" i="15" s="1"/>
  <c r="L129" i="15" s="1"/>
  <c r="K131" i="15"/>
  <c r="K130" i="15" s="1"/>
  <c r="K129" i="15" s="1"/>
  <c r="J131" i="15"/>
  <c r="J130" i="15" s="1"/>
  <c r="J129" i="15" s="1"/>
  <c r="I131" i="15"/>
  <c r="I130" i="15"/>
  <c r="I129" i="15" s="1"/>
  <c r="L127" i="15"/>
  <c r="K127" i="15"/>
  <c r="K126" i="15" s="1"/>
  <c r="K125" i="15" s="1"/>
  <c r="J127" i="15"/>
  <c r="J126" i="15" s="1"/>
  <c r="J125" i="15" s="1"/>
  <c r="I127" i="15"/>
  <c r="L126" i="15"/>
  <c r="I126" i="15"/>
  <c r="I125" i="15" s="1"/>
  <c r="L125" i="15"/>
  <c r="L123" i="15"/>
  <c r="K123" i="15"/>
  <c r="J123" i="15"/>
  <c r="J122" i="15" s="1"/>
  <c r="J121" i="15" s="1"/>
  <c r="I123" i="15"/>
  <c r="L122" i="15"/>
  <c r="K122" i="15"/>
  <c r="K121" i="15" s="1"/>
  <c r="I122" i="15"/>
  <c r="I121" i="15" s="1"/>
  <c r="L121" i="15"/>
  <c r="L118" i="15"/>
  <c r="K118" i="15"/>
  <c r="J118" i="15"/>
  <c r="J117" i="15" s="1"/>
  <c r="J116" i="15" s="1"/>
  <c r="J115" i="15" s="1"/>
  <c r="I118" i="15"/>
  <c r="L117" i="15"/>
  <c r="K117" i="15"/>
  <c r="K116" i="15" s="1"/>
  <c r="I117" i="15"/>
  <c r="I116" i="15" s="1"/>
  <c r="L116" i="15"/>
  <c r="L112" i="15"/>
  <c r="K112" i="15"/>
  <c r="K111" i="15" s="1"/>
  <c r="J112" i="15"/>
  <c r="I112" i="15"/>
  <c r="I111" i="15" s="1"/>
  <c r="L111" i="15"/>
  <c r="J111" i="15"/>
  <c r="L108" i="15"/>
  <c r="L107" i="15" s="1"/>
  <c r="L106" i="15" s="1"/>
  <c r="K108" i="15"/>
  <c r="K107" i="15" s="1"/>
  <c r="K106" i="15" s="1"/>
  <c r="J108" i="15"/>
  <c r="J107" i="15" s="1"/>
  <c r="J106" i="15" s="1"/>
  <c r="I108" i="15"/>
  <c r="I107" i="15"/>
  <c r="I106" i="15" s="1"/>
  <c r="L103" i="15"/>
  <c r="K103" i="15"/>
  <c r="J103" i="15"/>
  <c r="J102" i="15" s="1"/>
  <c r="J101" i="15" s="1"/>
  <c r="I103" i="15"/>
  <c r="L102" i="15"/>
  <c r="K102" i="15"/>
  <c r="K101" i="15" s="1"/>
  <c r="I102" i="15"/>
  <c r="I101" i="15" s="1"/>
  <c r="L101" i="15"/>
  <c r="L98" i="15"/>
  <c r="K98" i="15"/>
  <c r="K97" i="15" s="1"/>
  <c r="K96" i="15" s="1"/>
  <c r="J98" i="15"/>
  <c r="J97" i="15" s="1"/>
  <c r="J96" i="15" s="1"/>
  <c r="J95" i="15" s="1"/>
  <c r="I98" i="15"/>
  <c r="L97" i="15"/>
  <c r="I97" i="15"/>
  <c r="I96" i="15" s="1"/>
  <c r="L96" i="15"/>
  <c r="L91" i="15"/>
  <c r="K91" i="15"/>
  <c r="K90" i="15" s="1"/>
  <c r="K89" i="15" s="1"/>
  <c r="K88" i="15" s="1"/>
  <c r="J91" i="15"/>
  <c r="J90" i="15" s="1"/>
  <c r="J89" i="15" s="1"/>
  <c r="J88" i="15" s="1"/>
  <c r="I91" i="15"/>
  <c r="I90" i="15" s="1"/>
  <c r="I89" i="15" s="1"/>
  <c r="I88" i="15" s="1"/>
  <c r="L90" i="15"/>
  <c r="L89" i="15" s="1"/>
  <c r="L88" i="15" s="1"/>
  <c r="L86" i="15"/>
  <c r="L85" i="15" s="1"/>
  <c r="L84" i="15" s="1"/>
  <c r="K86" i="15"/>
  <c r="J86" i="15"/>
  <c r="I86" i="15"/>
  <c r="I85" i="15" s="1"/>
  <c r="I84" i="15" s="1"/>
  <c r="K85" i="15"/>
  <c r="J85" i="15"/>
  <c r="J84" i="15" s="1"/>
  <c r="K84" i="15"/>
  <c r="L80" i="15"/>
  <c r="L79" i="15" s="1"/>
  <c r="K80" i="15"/>
  <c r="J80" i="15"/>
  <c r="I80" i="15"/>
  <c r="K79" i="15"/>
  <c r="J79" i="15"/>
  <c r="I79" i="15"/>
  <c r="L75" i="15"/>
  <c r="K75" i="15"/>
  <c r="K74" i="15" s="1"/>
  <c r="J75" i="15"/>
  <c r="J74" i="15" s="1"/>
  <c r="I75" i="15"/>
  <c r="I74" i="15" s="1"/>
  <c r="L74" i="15"/>
  <c r="L70" i="15"/>
  <c r="L69" i="15" s="1"/>
  <c r="L68" i="15" s="1"/>
  <c r="L67" i="15" s="1"/>
  <c r="K70" i="15"/>
  <c r="J70" i="15"/>
  <c r="J69" i="15" s="1"/>
  <c r="I70" i="15"/>
  <c r="K69" i="15"/>
  <c r="I69" i="15"/>
  <c r="I68" i="15" s="1"/>
  <c r="I67" i="15" s="1"/>
  <c r="L50" i="15"/>
  <c r="L49" i="15" s="1"/>
  <c r="L48" i="15" s="1"/>
  <c r="L47" i="15" s="1"/>
  <c r="K50" i="15"/>
  <c r="K49" i="15" s="1"/>
  <c r="K48" i="15" s="1"/>
  <c r="K47" i="15" s="1"/>
  <c r="J50" i="15"/>
  <c r="J49" i="15" s="1"/>
  <c r="J48" i="15" s="1"/>
  <c r="J47" i="15" s="1"/>
  <c r="I50" i="15"/>
  <c r="I49" i="15" s="1"/>
  <c r="I48" i="15" s="1"/>
  <c r="I47" i="15" s="1"/>
  <c r="L45" i="15"/>
  <c r="K45" i="15"/>
  <c r="J45" i="15"/>
  <c r="I45" i="15"/>
  <c r="I44" i="15" s="1"/>
  <c r="I43" i="15" s="1"/>
  <c r="L44" i="15"/>
  <c r="L43" i="15" s="1"/>
  <c r="K44" i="15"/>
  <c r="K43" i="15" s="1"/>
  <c r="J44" i="15"/>
  <c r="J43" i="15" s="1"/>
  <c r="L41" i="15"/>
  <c r="K41" i="15"/>
  <c r="J41" i="15"/>
  <c r="I41" i="15"/>
  <c r="L39" i="15"/>
  <c r="L38" i="15" s="1"/>
  <c r="L37" i="15" s="1"/>
  <c r="L36" i="15" s="1"/>
  <c r="K39" i="15"/>
  <c r="K38" i="15" s="1"/>
  <c r="K37" i="15" s="1"/>
  <c r="K36" i="15" s="1"/>
  <c r="J39" i="15"/>
  <c r="J38" i="15" s="1"/>
  <c r="J37" i="15" s="1"/>
  <c r="J36" i="15" s="1"/>
  <c r="I39" i="15"/>
  <c r="I38" i="15"/>
  <c r="I37" i="15" s="1"/>
  <c r="I36" i="15" s="1"/>
  <c r="L367" i="5"/>
  <c r="L366" i="5" s="1"/>
  <c r="K367" i="5"/>
  <c r="J367" i="5"/>
  <c r="I367" i="5"/>
  <c r="I366" i="5" s="1"/>
  <c r="K366" i="5"/>
  <c r="J366" i="5"/>
  <c r="L364" i="5"/>
  <c r="K364" i="5"/>
  <c r="K363" i="5" s="1"/>
  <c r="J364" i="5"/>
  <c r="J363" i="5" s="1"/>
  <c r="I364" i="5"/>
  <c r="I363" i="5" s="1"/>
  <c r="L363" i="5"/>
  <c r="L361" i="5"/>
  <c r="K361" i="5"/>
  <c r="K360" i="5" s="1"/>
  <c r="J361" i="5"/>
  <c r="J360" i="5" s="1"/>
  <c r="I361" i="5"/>
  <c r="L360" i="5"/>
  <c r="I360" i="5"/>
  <c r="L357" i="5"/>
  <c r="L356" i="5" s="1"/>
  <c r="K357" i="5"/>
  <c r="J357" i="5"/>
  <c r="I357" i="5"/>
  <c r="I356" i="5" s="1"/>
  <c r="K356" i="5"/>
  <c r="J356" i="5"/>
  <c r="L353" i="5"/>
  <c r="K353" i="5"/>
  <c r="K352" i="5" s="1"/>
  <c r="J353" i="5"/>
  <c r="J352" i="5" s="1"/>
  <c r="I353" i="5"/>
  <c r="I352" i="5" s="1"/>
  <c r="L352" i="5"/>
  <c r="L349" i="5"/>
  <c r="K349" i="5"/>
  <c r="K348" i="5" s="1"/>
  <c r="J349" i="5"/>
  <c r="J348" i="5" s="1"/>
  <c r="I349" i="5"/>
  <c r="L348" i="5"/>
  <c r="I348" i="5"/>
  <c r="L345" i="5"/>
  <c r="K345" i="5"/>
  <c r="J345" i="5"/>
  <c r="I345" i="5"/>
  <c r="L342" i="5"/>
  <c r="K342" i="5"/>
  <c r="J342" i="5"/>
  <c r="I342" i="5"/>
  <c r="L340" i="5"/>
  <c r="L339" i="5" s="1"/>
  <c r="K340" i="5"/>
  <c r="K339" i="5" s="1"/>
  <c r="J340" i="5"/>
  <c r="J339" i="5" s="1"/>
  <c r="J338" i="5" s="1"/>
  <c r="I340" i="5"/>
  <c r="I339" i="5" s="1"/>
  <c r="I338" i="5" s="1"/>
  <c r="L335" i="5"/>
  <c r="L334" i="5" s="1"/>
  <c r="K335" i="5"/>
  <c r="K334" i="5" s="1"/>
  <c r="J335" i="5"/>
  <c r="J334" i="5" s="1"/>
  <c r="I335" i="5"/>
  <c r="I334" i="5" s="1"/>
  <c r="L332" i="5"/>
  <c r="K332" i="5"/>
  <c r="K331" i="5" s="1"/>
  <c r="J332" i="5"/>
  <c r="J331" i="5" s="1"/>
  <c r="I332" i="5"/>
  <c r="L331" i="5"/>
  <c r="I331" i="5"/>
  <c r="L329" i="5"/>
  <c r="L328" i="5" s="1"/>
  <c r="K329" i="5"/>
  <c r="J329" i="5"/>
  <c r="I329" i="5"/>
  <c r="I328" i="5" s="1"/>
  <c r="K328" i="5"/>
  <c r="J328" i="5"/>
  <c r="L325" i="5"/>
  <c r="L324" i="5" s="1"/>
  <c r="K325" i="5"/>
  <c r="K324" i="5" s="1"/>
  <c r="J325" i="5"/>
  <c r="J324" i="5" s="1"/>
  <c r="I325" i="5"/>
  <c r="I324" i="5" s="1"/>
  <c r="L321" i="5"/>
  <c r="K321" i="5"/>
  <c r="K320" i="5" s="1"/>
  <c r="J321" i="5"/>
  <c r="J320" i="5" s="1"/>
  <c r="I321" i="5"/>
  <c r="L320" i="5"/>
  <c r="I320" i="5"/>
  <c r="L317" i="5"/>
  <c r="L316" i="5" s="1"/>
  <c r="K317" i="5"/>
  <c r="J317" i="5"/>
  <c r="I317" i="5"/>
  <c r="I316" i="5" s="1"/>
  <c r="K316" i="5"/>
  <c r="J316" i="5"/>
  <c r="L313" i="5"/>
  <c r="K313" i="5"/>
  <c r="J313" i="5"/>
  <c r="I313" i="5"/>
  <c r="L310" i="5"/>
  <c r="K310" i="5"/>
  <c r="J310" i="5"/>
  <c r="I310" i="5"/>
  <c r="L308" i="5"/>
  <c r="K308" i="5"/>
  <c r="K307" i="5" s="1"/>
  <c r="J308" i="5"/>
  <c r="J307" i="5" s="1"/>
  <c r="I308" i="5"/>
  <c r="L307" i="5"/>
  <c r="I307" i="5"/>
  <c r="L302" i="5"/>
  <c r="L301" i="5" s="1"/>
  <c r="K302" i="5"/>
  <c r="K301" i="5" s="1"/>
  <c r="J302" i="5"/>
  <c r="J301" i="5" s="1"/>
  <c r="I302" i="5"/>
  <c r="I301" i="5" s="1"/>
  <c r="L299" i="5"/>
  <c r="K299" i="5"/>
  <c r="K298" i="5" s="1"/>
  <c r="J299" i="5"/>
  <c r="J298" i="5" s="1"/>
  <c r="I299" i="5"/>
  <c r="L298" i="5"/>
  <c r="I298" i="5"/>
  <c r="L296" i="5"/>
  <c r="L295" i="5" s="1"/>
  <c r="K296" i="5"/>
  <c r="J296" i="5"/>
  <c r="I296" i="5"/>
  <c r="I295" i="5" s="1"/>
  <c r="K295" i="5"/>
  <c r="J295" i="5"/>
  <c r="L292" i="5"/>
  <c r="L291" i="5" s="1"/>
  <c r="K292" i="5"/>
  <c r="K291" i="5" s="1"/>
  <c r="J292" i="5"/>
  <c r="J291" i="5" s="1"/>
  <c r="I292" i="5"/>
  <c r="I291" i="5" s="1"/>
  <c r="L288" i="5"/>
  <c r="K288" i="5"/>
  <c r="K287" i="5" s="1"/>
  <c r="J288" i="5"/>
  <c r="J287" i="5" s="1"/>
  <c r="I288" i="5"/>
  <c r="L287" i="5"/>
  <c r="I287" i="5"/>
  <c r="L284" i="5"/>
  <c r="L283" i="5" s="1"/>
  <c r="K284" i="5"/>
  <c r="J284" i="5"/>
  <c r="I284" i="5"/>
  <c r="I283" i="5" s="1"/>
  <c r="K283" i="5"/>
  <c r="J283" i="5"/>
  <c r="L280" i="5"/>
  <c r="K280" i="5"/>
  <c r="J280" i="5"/>
  <c r="I280" i="5"/>
  <c r="L277" i="5"/>
  <c r="K277" i="5"/>
  <c r="J277" i="5"/>
  <c r="I277" i="5"/>
  <c r="L275" i="5"/>
  <c r="K275" i="5"/>
  <c r="K274" i="5" s="1"/>
  <c r="J275" i="5"/>
  <c r="J274" i="5" s="1"/>
  <c r="I275" i="5"/>
  <c r="L274" i="5"/>
  <c r="I274" i="5"/>
  <c r="L270" i="5"/>
  <c r="K270" i="5"/>
  <c r="K269" i="5" s="1"/>
  <c r="J270" i="5"/>
  <c r="J269" i="5" s="1"/>
  <c r="I270" i="5"/>
  <c r="L269" i="5"/>
  <c r="I269" i="5"/>
  <c r="L267" i="5"/>
  <c r="L266" i="5" s="1"/>
  <c r="K267" i="5"/>
  <c r="J267" i="5"/>
  <c r="I267" i="5"/>
  <c r="I266" i="5" s="1"/>
  <c r="K266" i="5"/>
  <c r="J266" i="5"/>
  <c r="L264" i="5"/>
  <c r="L263" i="5" s="1"/>
  <c r="K264" i="5"/>
  <c r="K263" i="5" s="1"/>
  <c r="J264" i="5"/>
  <c r="J263" i="5" s="1"/>
  <c r="I264" i="5"/>
  <c r="I263" i="5" s="1"/>
  <c r="L260" i="5"/>
  <c r="K260" i="5"/>
  <c r="K259" i="5" s="1"/>
  <c r="J260" i="5"/>
  <c r="J259" i="5" s="1"/>
  <c r="I260" i="5"/>
  <c r="L259" i="5"/>
  <c r="I259" i="5"/>
  <c r="L256" i="5"/>
  <c r="L255" i="5" s="1"/>
  <c r="K256" i="5"/>
  <c r="J256" i="5"/>
  <c r="I256" i="5"/>
  <c r="I255" i="5" s="1"/>
  <c r="K255" i="5"/>
  <c r="J255" i="5"/>
  <c r="L252" i="5"/>
  <c r="L251" i="5" s="1"/>
  <c r="K252" i="5"/>
  <c r="K251" i="5" s="1"/>
  <c r="J252" i="5"/>
  <c r="J251" i="5" s="1"/>
  <c r="I252" i="5"/>
  <c r="I251" i="5" s="1"/>
  <c r="L248" i="5"/>
  <c r="K248" i="5"/>
  <c r="J248" i="5"/>
  <c r="I248" i="5"/>
  <c r="L245" i="5"/>
  <c r="K245" i="5"/>
  <c r="J245" i="5"/>
  <c r="I245" i="5"/>
  <c r="L243" i="5"/>
  <c r="L242" i="5" s="1"/>
  <c r="L241" i="5" s="1"/>
  <c r="K243" i="5"/>
  <c r="J243" i="5"/>
  <c r="I243" i="5"/>
  <c r="I242" i="5" s="1"/>
  <c r="K242" i="5"/>
  <c r="J242" i="5"/>
  <c r="J241" i="5" s="1"/>
  <c r="L236" i="5"/>
  <c r="K236" i="5"/>
  <c r="K235" i="5" s="1"/>
  <c r="K234" i="5" s="1"/>
  <c r="J236" i="5"/>
  <c r="J235" i="5" s="1"/>
  <c r="J234" i="5" s="1"/>
  <c r="I236" i="5"/>
  <c r="L235" i="5"/>
  <c r="L234" i="5" s="1"/>
  <c r="I235" i="5"/>
  <c r="I234" i="5" s="1"/>
  <c r="L232" i="5"/>
  <c r="K232" i="5"/>
  <c r="K231" i="5" s="1"/>
  <c r="K230" i="5" s="1"/>
  <c r="J232" i="5"/>
  <c r="J231" i="5" s="1"/>
  <c r="J230" i="5" s="1"/>
  <c r="I232" i="5"/>
  <c r="L231" i="5"/>
  <c r="L230" i="5" s="1"/>
  <c r="I231" i="5"/>
  <c r="I230" i="5" s="1"/>
  <c r="L223" i="5"/>
  <c r="K223" i="5"/>
  <c r="K222" i="5" s="1"/>
  <c r="J223" i="5"/>
  <c r="J222" i="5" s="1"/>
  <c r="I223" i="5"/>
  <c r="L222" i="5"/>
  <c r="I222" i="5"/>
  <c r="L220" i="5"/>
  <c r="L219" i="5" s="1"/>
  <c r="L218" i="5" s="1"/>
  <c r="K220" i="5"/>
  <c r="J220" i="5"/>
  <c r="I220" i="5"/>
  <c r="I219" i="5" s="1"/>
  <c r="I218" i="5" s="1"/>
  <c r="K219" i="5"/>
  <c r="K218" i="5" s="1"/>
  <c r="J219" i="5"/>
  <c r="J218" i="5" s="1"/>
  <c r="L213" i="5"/>
  <c r="L212" i="5" s="1"/>
  <c r="L211" i="5" s="1"/>
  <c r="K213" i="5"/>
  <c r="J213" i="5"/>
  <c r="I213" i="5"/>
  <c r="I212" i="5" s="1"/>
  <c r="I211" i="5" s="1"/>
  <c r="K212" i="5"/>
  <c r="K211" i="5" s="1"/>
  <c r="J212" i="5"/>
  <c r="J211" i="5" s="1"/>
  <c r="L209" i="5"/>
  <c r="L208" i="5" s="1"/>
  <c r="K209" i="5"/>
  <c r="J209" i="5"/>
  <c r="I209" i="5"/>
  <c r="I208" i="5" s="1"/>
  <c r="K208" i="5"/>
  <c r="J208" i="5"/>
  <c r="L204" i="5"/>
  <c r="L203" i="5" s="1"/>
  <c r="K204" i="5"/>
  <c r="K203" i="5" s="1"/>
  <c r="J204" i="5"/>
  <c r="J203" i="5" s="1"/>
  <c r="I204" i="5"/>
  <c r="I203" i="5" s="1"/>
  <c r="L198" i="5"/>
  <c r="K198" i="5"/>
  <c r="K197" i="5" s="1"/>
  <c r="J198" i="5"/>
  <c r="J197" i="5" s="1"/>
  <c r="I198" i="5"/>
  <c r="L197" i="5"/>
  <c r="I197" i="5"/>
  <c r="L193" i="5"/>
  <c r="L192" i="5" s="1"/>
  <c r="K193" i="5"/>
  <c r="J193" i="5"/>
  <c r="I193" i="5"/>
  <c r="I192" i="5" s="1"/>
  <c r="K192" i="5"/>
  <c r="J192" i="5"/>
  <c r="L190" i="5"/>
  <c r="L189" i="5" s="1"/>
  <c r="K190" i="5"/>
  <c r="K189" i="5" s="1"/>
  <c r="K188" i="5" s="1"/>
  <c r="J190" i="5"/>
  <c r="J189" i="5" s="1"/>
  <c r="I190" i="5"/>
  <c r="I189" i="5" s="1"/>
  <c r="I188" i="5" s="1"/>
  <c r="I187" i="5" s="1"/>
  <c r="L182" i="5"/>
  <c r="K182" i="5"/>
  <c r="K181" i="5" s="1"/>
  <c r="J182" i="5"/>
  <c r="J181" i="5" s="1"/>
  <c r="I182" i="5"/>
  <c r="L181" i="5"/>
  <c r="I181" i="5"/>
  <c r="L177" i="5"/>
  <c r="L176" i="5" s="1"/>
  <c r="L175" i="5" s="1"/>
  <c r="K177" i="5"/>
  <c r="J177" i="5"/>
  <c r="I177" i="5"/>
  <c r="I176" i="5" s="1"/>
  <c r="I175" i="5" s="1"/>
  <c r="K176" i="5"/>
  <c r="K175" i="5" s="1"/>
  <c r="J176" i="5"/>
  <c r="J175" i="5" s="1"/>
  <c r="L173" i="5"/>
  <c r="L172" i="5" s="1"/>
  <c r="L171" i="5" s="1"/>
  <c r="L170" i="5" s="1"/>
  <c r="K173" i="5"/>
  <c r="J173" i="5"/>
  <c r="I173" i="5"/>
  <c r="I172" i="5" s="1"/>
  <c r="I171" i="5" s="1"/>
  <c r="K172" i="5"/>
  <c r="K171" i="5" s="1"/>
  <c r="J172" i="5"/>
  <c r="J171" i="5" s="1"/>
  <c r="L168" i="5"/>
  <c r="K168" i="5"/>
  <c r="K167" i="5" s="1"/>
  <c r="J168" i="5"/>
  <c r="J167" i="5" s="1"/>
  <c r="I168" i="5"/>
  <c r="L167" i="5"/>
  <c r="I167" i="5"/>
  <c r="L163" i="5"/>
  <c r="L162" i="5" s="1"/>
  <c r="L161" i="5" s="1"/>
  <c r="L160" i="5" s="1"/>
  <c r="K163" i="5"/>
  <c r="J163" i="5"/>
  <c r="I163" i="5"/>
  <c r="I162" i="5" s="1"/>
  <c r="I161" i="5" s="1"/>
  <c r="I160" i="5" s="1"/>
  <c r="K162" i="5"/>
  <c r="J162" i="5"/>
  <c r="L157" i="5"/>
  <c r="K157" i="5"/>
  <c r="K156" i="5" s="1"/>
  <c r="K155" i="5" s="1"/>
  <c r="J157" i="5"/>
  <c r="J156" i="5" s="1"/>
  <c r="J155" i="5" s="1"/>
  <c r="I157" i="5"/>
  <c r="L156" i="5"/>
  <c r="L155" i="5" s="1"/>
  <c r="I156" i="5"/>
  <c r="I155" i="5" s="1"/>
  <c r="L153" i="5"/>
  <c r="K153" i="5"/>
  <c r="K152" i="5" s="1"/>
  <c r="J153" i="5"/>
  <c r="J152" i="5" s="1"/>
  <c r="I153" i="5"/>
  <c r="L152" i="5"/>
  <c r="I152" i="5"/>
  <c r="L149" i="5"/>
  <c r="L148" i="5" s="1"/>
  <c r="L147" i="5" s="1"/>
  <c r="K149" i="5"/>
  <c r="J149" i="5"/>
  <c r="I149" i="5"/>
  <c r="I148" i="5" s="1"/>
  <c r="I147" i="5" s="1"/>
  <c r="K148" i="5"/>
  <c r="K147" i="5" s="1"/>
  <c r="J148" i="5"/>
  <c r="J147" i="5" s="1"/>
  <c r="L144" i="5"/>
  <c r="L143" i="5" s="1"/>
  <c r="L142" i="5" s="1"/>
  <c r="K144" i="5"/>
  <c r="J144" i="5"/>
  <c r="I144" i="5"/>
  <c r="I143" i="5" s="1"/>
  <c r="I142" i="5" s="1"/>
  <c r="K143" i="5"/>
  <c r="K142" i="5" s="1"/>
  <c r="J143" i="5"/>
  <c r="J142" i="5" s="1"/>
  <c r="L139" i="5"/>
  <c r="K139" i="5"/>
  <c r="K138" i="5" s="1"/>
  <c r="K137" i="5" s="1"/>
  <c r="J139" i="5"/>
  <c r="J138" i="5" s="1"/>
  <c r="J137" i="5" s="1"/>
  <c r="I139" i="5"/>
  <c r="L138" i="5"/>
  <c r="L137" i="5" s="1"/>
  <c r="I138" i="5"/>
  <c r="I137" i="5" s="1"/>
  <c r="L135" i="5"/>
  <c r="K135" i="5"/>
  <c r="K134" i="5" s="1"/>
  <c r="K133" i="5" s="1"/>
  <c r="J135" i="5"/>
  <c r="J134" i="5" s="1"/>
  <c r="J133" i="5" s="1"/>
  <c r="I135" i="5"/>
  <c r="L134" i="5"/>
  <c r="L133" i="5" s="1"/>
  <c r="I134" i="5"/>
  <c r="I133" i="5" s="1"/>
  <c r="L131" i="5"/>
  <c r="K131" i="5"/>
  <c r="K130" i="5" s="1"/>
  <c r="K129" i="5" s="1"/>
  <c r="J131" i="5"/>
  <c r="J130" i="5" s="1"/>
  <c r="J129" i="5" s="1"/>
  <c r="I131" i="5"/>
  <c r="L130" i="5"/>
  <c r="L129" i="5" s="1"/>
  <c r="I130" i="5"/>
  <c r="I129" i="5" s="1"/>
  <c r="L127" i="5"/>
  <c r="K127" i="5"/>
  <c r="K126" i="5" s="1"/>
  <c r="K125" i="5" s="1"/>
  <c r="J127" i="5"/>
  <c r="J126" i="5" s="1"/>
  <c r="J125" i="5" s="1"/>
  <c r="I127" i="5"/>
  <c r="L126" i="5"/>
  <c r="L125" i="5" s="1"/>
  <c r="I126" i="5"/>
  <c r="I125" i="5" s="1"/>
  <c r="L123" i="5"/>
  <c r="K123" i="5"/>
  <c r="K122" i="5" s="1"/>
  <c r="K121" i="5" s="1"/>
  <c r="J123" i="5"/>
  <c r="J122" i="5" s="1"/>
  <c r="J121" i="5" s="1"/>
  <c r="I123" i="5"/>
  <c r="L122" i="5"/>
  <c r="I122" i="5"/>
  <c r="I121" i="5" s="1"/>
  <c r="L121" i="5"/>
  <c r="L118" i="5"/>
  <c r="K118" i="5"/>
  <c r="K117" i="5" s="1"/>
  <c r="K116" i="5" s="1"/>
  <c r="K115" i="5" s="1"/>
  <c r="J118" i="5"/>
  <c r="J117" i="5" s="1"/>
  <c r="J116" i="5" s="1"/>
  <c r="J115" i="5" s="1"/>
  <c r="I118" i="5"/>
  <c r="L117" i="5"/>
  <c r="I117" i="5"/>
  <c r="I116" i="5" s="1"/>
  <c r="L116" i="5"/>
  <c r="L112" i="5"/>
  <c r="K112" i="5"/>
  <c r="K111" i="5" s="1"/>
  <c r="J112" i="5"/>
  <c r="J111" i="5" s="1"/>
  <c r="I112" i="5"/>
  <c r="I111" i="5" s="1"/>
  <c r="L111" i="5"/>
  <c r="L108" i="5"/>
  <c r="K108" i="5"/>
  <c r="K107" i="5" s="1"/>
  <c r="J108" i="5"/>
  <c r="J107" i="5" s="1"/>
  <c r="I108" i="5"/>
  <c r="L107" i="5"/>
  <c r="I107" i="5"/>
  <c r="L106" i="5"/>
  <c r="L103" i="5"/>
  <c r="K103" i="5"/>
  <c r="K102" i="5" s="1"/>
  <c r="K101" i="5" s="1"/>
  <c r="J103" i="5"/>
  <c r="J102" i="5" s="1"/>
  <c r="J101" i="5" s="1"/>
  <c r="I103" i="5"/>
  <c r="L102" i="5"/>
  <c r="I102" i="5"/>
  <c r="I101" i="5" s="1"/>
  <c r="L101" i="5"/>
  <c r="L98" i="5"/>
  <c r="K98" i="5"/>
  <c r="K97" i="5" s="1"/>
  <c r="K96" i="5" s="1"/>
  <c r="J98" i="5"/>
  <c r="J97" i="5" s="1"/>
  <c r="J96" i="5" s="1"/>
  <c r="I98" i="5"/>
  <c r="L97" i="5"/>
  <c r="I97" i="5"/>
  <c r="I96" i="5" s="1"/>
  <c r="L96" i="5"/>
  <c r="L95" i="5" s="1"/>
  <c r="L91" i="5"/>
  <c r="K91" i="5"/>
  <c r="K90" i="5" s="1"/>
  <c r="K89" i="5" s="1"/>
  <c r="K88" i="5" s="1"/>
  <c r="J91" i="5"/>
  <c r="J90" i="5" s="1"/>
  <c r="J89" i="5" s="1"/>
  <c r="J88" i="5" s="1"/>
  <c r="I91" i="5"/>
  <c r="I90" i="5" s="1"/>
  <c r="I89" i="5" s="1"/>
  <c r="I88" i="5" s="1"/>
  <c r="L90" i="5"/>
  <c r="L89" i="5" s="1"/>
  <c r="L88" i="5" s="1"/>
  <c r="L86" i="5"/>
  <c r="L85" i="5" s="1"/>
  <c r="L84" i="5" s="1"/>
  <c r="K86" i="5"/>
  <c r="J86" i="5"/>
  <c r="I86" i="5"/>
  <c r="I85" i="5" s="1"/>
  <c r="I84" i="5" s="1"/>
  <c r="K85" i="5"/>
  <c r="K84" i="5" s="1"/>
  <c r="J85" i="5"/>
  <c r="J84" i="5" s="1"/>
  <c r="L80" i="5"/>
  <c r="L79" i="5" s="1"/>
  <c r="L68" i="5" s="1"/>
  <c r="L67" i="5" s="1"/>
  <c r="K80" i="5"/>
  <c r="J80" i="5"/>
  <c r="I80" i="5"/>
  <c r="I79" i="5" s="1"/>
  <c r="K79" i="5"/>
  <c r="J79" i="5"/>
  <c r="L75" i="5"/>
  <c r="K75" i="5"/>
  <c r="K74" i="5" s="1"/>
  <c r="J75" i="5"/>
  <c r="J74" i="5" s="1"/>
  <c r="I75" i="5"/>
  <c r="I74" i="5" s="1"/>
  <c r="L74" i="5"/>
  <c r="L70" i="5"/>
  <c r="K70" i="5"/>
  <c r="K69" i="5" s="1"/>
  <c r="K68" i="5" s="1"/>
  <c r="K67" i="5" s="1"/>
  <c r="J70" i="5"/>
  <c r="J69" i="5" s="1"/>
  <c r="J68" i="5" s="1"/>
  <c r="J67" i="5" s="1"/>
  <c r="I70" i="5"/>
  <c r="L69" i="5"/>
  <c r="I69" i="5"/>
  <c r="L50" i="5"/>
  <c r="K50" i="5"/>
  <c r="K49" i="5" s="1"/>
  <c r="K48" i="5" s="1"/>
  <c r="K47" i="5" s="1"/>
  <c r="J50" i="5"/>
  <c r="J49" i="5" s="1"/>
  <c r="J48" i="5" s="1"/>
  <c r="J47" i="5" s="1"/>
  <c r="I50" i="5"/>
  <c r="I49" i="5" s="1"/>
  <c r="I48" i="5" s="1"/>
  <c r="I47" i="5" s="1"/>
  <c r="L49" i="5"/>
  <c r="L48" i="5" s="1"/>
  <c r="L47" i="5" s="1"/>
  <c r="L45" i="5"/>
  <c r="L44" i="5" s="1"/>
  <c r="L43" i="5" s="1"/>
  <c r="K45" i="5"/>
  <c r="J45" i="5"/>
  <c r="I45" i="5"/>
  <c r="I44" i="5" s="1"/>
  <c r="I43" i="5" s="1"/>
  <c r="K44" i="5"/>
  <c r="K43" i="5" s="1"/>
  <c r="J44" i="5"/>
  <c r="J43" i="5" s="1"/>
  <c r="L41" i="5"/>
  <c r="K41" i="5"/>
  <c r="J41" i="5"/>
  <c r="I41" i="5"/>
  <c r="L39" i="5"/>
  <c r="K39" i="5"/>
  <c r="K38" i="5" s="1"/>
  <c r="K37" i="5" s="1"/>
  <c r="J39" i="5"/>
  <c r="J38" i="5" s="1"/>
  <c r="J37" i="5" s="1"/>
  <c r="I39" i="5"/>
  <c r="L38" i="5"/>
  <c r="L37" i="5" s="1"/>
  <c r="L36" i="5" s="1"/>
  <c r="I38" i="5"/>
  <c r="I37" i="5" s="1"/>
  <c r="I36" i="5" s="1"/>
  <c r="L363" i="4"/>
  <c r="L362" i="4" s="1"/>
  <c r="K363" i="4"/>
  <c r="K362" i="4" s="1"/>
  <c r="J363" i="4"/>
  <c r="J362" i="4" s="1"/>
  <c r="I363" i="4"/>
  <c r="I362" i="4" s="1"/>
  <c r="L360" i="4"/>
  <c r="L359" i="4" s="1"/>
  <c r="K360" i="4"/>
  <c r="K359" i="4" s="1"/>
  <c r="J360" i="4"/>
  <c r="J359" i="4" s="1"/>
  <c r="I360" i="4"/>
  <c r="I359" i="4" s="1"/>
  <c r="L357" i="4"/>
  <c r="L356" i="4" s="1"/>
  <c r="K357" i="4"/>
  <c r="K356" i="4" s="1"/>
  <c r="J357" i="4"/>
  <c r="J356" i="4" s="1"/>
  <c r="I357" i="4"/>
  <c r="I356" i="4" s="1"/>
  <c r="L353" i="4"/>
  <c r="L352" i="4" s="1"/>
  <c r="K353" i="4"/>
  <c r="K352" i="4" s="1"/>
  <c r="J353" i="4"/>
  <c r="J352" i="4" s="1"/>
  <c r="I353" i="4"/>
  <c r="I352" i="4" s="1"/>
  <c r="L349" i="4"/>
  <c r="L348" i="4" s="1"/>
  <c r="K349" i="4"/>
  <c r="K348" i="4" s="1"/>
  <c r="J349" i="4"/>
  <c r="J348" i="4" s="1"/>
  <c r="I349" i="4"/>
  <c r="I348" i="4" s="1"/>
  <c r="L345" i="4"/>
  <c r="L344" i="4" s="1"/>
  <c r="K345" i="4"/>
  <c r="K344" i="4" s="1"/>
  <c r="J345" i="4"/>
  <c r="J344" i="4" s="1"/>
  <c r="I345" i="4"/>
  <c r="I344" i="4" s="1"/>
  <c r="L341" i="4"/>
  <c r="K341" i="4"/>
  <c r="J341" i="4"/>
  <c r="I341" i="4"/>
  <c r="L338" i="4"/>
  <c r="K338" i="4"/>
  <c r="J338" i="4"/>
  <c r="I338" i="4"/>
  <c r="L336" i="4"/>
  <c r="L335" i="4" s="1"/>
  <c r="K336" i="4"/>
  <c r="K335" i="4" s="1"/>
  <c r="J336" i="4"/>
  <c r="J335" i="4" s="1"/>
  <c r="I336" i="4"/>
  <c r="I335" i="4"/>
  <c r="L331" i="4"/>
  <c r="L330" i="4" s="1"/>
  <c r="K331" i="4"/>
  <c r="K330" i="4" s="1"/>
  <c r="J331" i="4"/>
  <c r="J330" i="4" s="1"/>
  <c r="I331" i="4"/>
  <c r="I330" i="4" s="1"/>
  <c r="L328" i="4"/>
  <c r="L327" i="4" s="1"/>
  <c r="K328" i="4"/>
  <c r="K327" i="4" s="1"/>
  <c r="J328" i="4"/>
  <c r="J327" i="4" s="1"/>
  <c r="I328" i="4"/>
  <c r="I327" i="4" s="1"/>
  <c r="L325" i="4"/>
  <c r="L324" i="4" s="1"/>
  <c r="K325" i="4"/>
  <c r="K324" i="4" s="1"/>
  <c r="J325" i="4"/>
  <c r="J324" i="4" s="1"/>
  <c r="I325" i="4"/>
  <c r="I324" i="4" s="1"/>
  <c r="L321" i="4"/>
  <c r="K321" i="4"/>
  <c r="K320" i="4" s="1"/>
  <c r="J321" i="4"/>
  <c r="J320" i="4" s="1"/>
  <c r="I321" i="4"/>
  <c r="I320" i="4" s="1"/>
  <c r="L320" i="4"/>
  <c r="L317" i="4"/>
  <c r="L316" i="4" s="1"/>
  <c r="K317" i="4"/>
  <c r="K316" i="4" s="1"/>
  <c r="J317" i="4"/>
  <c r="J316" i="4" s="1"/>
  <c r="I317" i="4"/>
  <c r="I316" i="4" s="1"/>
  <c r="L313" i="4"/>
  <c r="L312" i="4" s="1"/>
  <c r="K313" i="4"/>
  <c r="K312" i="4" s="1"/>
  <c r="J313" i="4"/>
  <c r="J312" i="4" s="1"/>
  <c r="I313" i="4"/>
  <c r="I312" i="4" s="1"/>
  <c r="L309" i="4"/>
  <c r="K309" i="4"/>
  <c r="J309" i="4"/>
  <c r="I309" i="4"/>
  <c r="L306" i="4"/>
  <c r="K306" i="4"/>
  <c r="J306" i="4"/>
  <c r="I306" i="4"/>
  <c r="L304" i="4"/>
  <c r="K304" i="4"/>
  <c r="J304" i="4"/>
  <c r="I304" i="4"/>
  <c r="L298" i="4"/>
  <c r="L297" i="4" s="1"/>
  <c r="K298" i="4"/>
  <c r="K297" i="4" s="1"/>
  <c r="J298" i="4"/>
  <c r="J297" i="4" s="1"/>
  <c r="I298" i="4"/>
  <c r="I297" i="4" s="1"/>
  <c r="L295" i="4"/>
  <c r="L294" i="4" s="1"/>
  <c r="K295" i="4"/>
  <c r="K294" i="4" s="1"/>
  <c r="J295" i="4"/>
  <c r="J294" i="4" s="1"/>
  <c r="I295" i="4"/>
  <c r="I294" i="4" s="1"/>
  <c r="L292" i="4"/>
  <c r="L291" i="4" s="1"/>
  <c r="K292" i="4"/>
  <c r="K291" i="4" s="1"/>
  <c r="J292" i="4"/>
  <c r="J291" i="4" s="1"/>
  <c r="I292" i="4"/>
  <c r="I291" i="4" s="1"/>
  <c r="L288" i="4"/>
  <c r="L287" i="4" s="1"/>
  <c r="K288" i="4"/>
  <c r="K287" i="4" s="1"/>
  <c r="J288" i="4"/>
  <c r="J287" i="4" s="1"/>
  <c r="I288" i="4"/>
  <c r="I287" i="4" s="1"/>
  <c r="L284" i="4"/>
  <c r="L283" i="4" s="1"/>
  <c r="K284" i="4"/>
  <c r="K283" i="4" s="1"/>
  <c r="J284" i="4"/>
  <c r="J283" i="4" s="1"/>
  <c r="I284" i="4"/>
  <c r="I283" i="4" s="1"/>
  <c r="L280" i="4"/>
  <c r="L279" i="4" s="1"/>
  <c r="K280" i="4"/>
  <c r="K279" i="4" s="1"/>
  <c r="J280" i="4"/>
  <c r="J279" i="4" s="1"/>
  <c r="I280" i="4"/>
  <c r="I279" i="4" s="1"/>
  <c r="L276" i="4"/>
  <c r="K276" i="4"/>
  <c r="J276" i="4"/>
  <c r="I276" i="4"/>
  <c r="L273" i="4"/>
  <c r="K273" i="4"/>
  <c r="J273" i="4"/>
  <c r="I273" i="4"/>
  <c r="L271" i="4"/>
  <c r="L270" i="4" s="1"/>
  <c r="K271" i="4"/>
  <c r="K270" i="4" s="1"/>
  <c r="J271" i="4"/>
  <c r="J270" i="4" s="1"/>
  <c r="I271" i="4"/>
  <c r="I270" i="4" s="1"/>
  <c r="L266" i="4"/>
  <c r="L265" i="4" s="1"/>
  <c r="K266" i="4"/>
  <c r="K265" i="4" s="1"/>
  <c r="J266" i="4"/>
  <c r="J265" i="4" s="1"/>
  <c r="I266" i="4"/>
  <c r="I265" i="4" s="1"/>
  <c r="L263" i="4"/>
  <c r="L262" i="4" s="1"/>
  <c r="K263" i="4"/>
  <c r="K262" i="4" s="1"/>
  <c r="J263" i="4"/>
  <c r="J262" i="4" s="1"/>
  <c r="I263" i="4"/>
  <c r="I262" i="4" s="1"/>
  <c r="L260" i="4"/>
  <c r="L259" i="4" s="1"/>
  <c r="K260" i="4"/>
  <c r="K259" i="4" s="1"/>
  <c r="J260" i="4"/>
  <c r="J259" i="4" s="1"/>
  <c r="I260" i="4"/>
  <c r="I259" i="4" s="1"/>
  <c r="L256" i="4"/>
  <c r="L255" i="4" s="1"/>
  <c r="K256" i="4"/>
  <c r="K255" i="4" s="1"/>
  <c r="J256" i="4"/>
  <c r="J255" i="4" s="1"/>
  <c r="I256" i="4"/>
  <c r="I255" i="4" s="1"/>
  <c r="L252" i="4"/>
  <c r="L251" i="4" s="1"/>
  <c r="K252" i="4"/>
  <c r="K251" i="4" s="1"/>
  <c r="J252" i="4"/>
  <c r="J251" i="4" s="1"/>
  <c r="I252" i="4"/>
  <c r="I251" i="4" s="1"/>
  <c r="L248" i="4"/>
  <c r="L247" i="4" s="1"/>
  <c r="K248" i="4"/>
  <c r="K247" i="4" s="1"/>
  <c r="J248" i="4"/>
  <c r="J247" i="4" s="1"/>
  <c r="I248" i="4"/>
  <c r="I247" i="4" s="1"/>
  <c r="L244" i="4"/>
  <c r="K244" i="4"/>
  <c r="J244" i="4"/>
  <c r="I244" i="4"/>
  <c r="L241" i="4"/>
  <c r="K241" i="4"/>
  <c r="J241" i="4"/>
  <c r="I241" i="4"/>
  <c r="L239" i="4"/>
  <c r="L238" i="4" s="1"/>
  <c r="K239" i="4"/>
  <c r="K238" i="4" s="1"/>
  <c r="J239" i="4"/>
  <c r="J238" i="4" s="1"/>
  <c r="I239" i="4"/>
  <c r="I238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 s="1"/>
  <c r="I230" i="4" s="1"/>
  <c r="L228" i="4"/>
  <c r="L227" i="4" s="1"/>
  <c r="L226" i="4" s="1"/>
  <c r="K228" i="4"/>
  <c r="K227" i="4" s="1"/>
  <c r="K226" i="4" s="1"/>
  <c r="J228" i="4"/>
  <c r="J227" i="4" s="1"/>
  <c r="J226" i="4" s="1"/>
  <c r="I228" i="4"/>
  <c r="I227" i="4" s="1"/>
  <c r="I226" i="4" s="1"/>
  <c r="L219" i="4"/>
  <c r="L218" i="4" s="1"/>
  <c r="K219" i="4"/>
  <c r="K218" i="4" s="1"/>
  <c r="J219" i="4"/>
  <c r="J218" i="4" s="1"/>
  <c r="I219" i="4"/>
  <c r="I218" i="4" s="1"/>
  <c r="L216" i="4"/>
  <c r="L215" i="4" s="1"/>
  <c r="K216" i="4"/>
  <c r="K215" i="4" s="1"/>
  <c r="K214" i="4" s="1"/>
  <c r="J216" i="4"/>
  <c r="J215" i="4" s="1"/>
  <c r="I216" i="4"/>
  <c r="I215" i="4" s="1"/>
  <c r="L209" i="4"/>
  <c r="L208" i="4" s="1"/>
  <c r="L207" i="4" s="1"/>
  <c r="K209" i="4"/>
  <c r="K208" i="4" s="1"/>
  <c r="K207" i="4" s="1"/>
  <c r="J209" i="4"/>
  <c r="J208" i="4" s="1"/>
  <c r="J207" i="4" s="1"/>
  <c r="I209" i="4"/>
  <c r="I208" i="4" s="1"/>
  <c r="I207" i="4" s="1"/>
  <c r="L205" i="4"/>
  <c r="L204" i="4" s="1"/>
  <c r="K205" i="4"/>
  <c r="K204" i="4" s="1"/>
  <c r="J205" i="4"/>
  <c r="J204" i="4" s="1"/>
  <c r="I205" i="4"/>
  <c r="I204" i="4" s="1"/>
  <c r="L200" i="4"/>
  <c r="L199" i="4" s="1"/>
  <c r="K200" i="4"/>
  <c r="K199" i="4" s="1"/>
  <c r="J200" i="4"/>
  <c r="J199" i="4" s="1"/>
  <c r="I200" i="4"/>
  <c r="I199" i="4" s="1"/>
  <c r="L194" i="4"/>
  <c r="L193" i="4" s="1"/>
  <c r="K194" i="4"/>
  <c r="K193" i="4" s="1"/>
  <c r="J194" i="4"/>
  <c r="J193" i="4" s="1"/>
  <c r="I194" i="4"/>
  <c r="I193" i="4" s="1"/>
  <c r="L189" i="4"/>
  <c r="L188" i="4" s="1"/>
  <c r="K189" i="4"/>
  <c r="K188" i="4" s="1"/>
  <c r="J189" i="4"/>
  <c r="J188" i="4" s="1"/>
  <c r="I189" i="4"/>
  <c r="I188" i="4" s="1"/>
  <c r="L186" i="4"/>
  <c r="L185" i="4" s="1"/>
  <c r="K186" i="4"/>
  <c r="K185" i="4" s="1"/>
  <c r="J186" i="4"/>
  <c r="J185" i="4" s="1"/>
  <c r="I186" i="4"/>
  <c r="I185" i="4" s="1"/>
  <c r="L178" i="4"/>
  <c r="L177" i="4" s="1"/>
  <c r="K178" i="4"/>
  <c r="K177" i="4" s="1"/>
  <c r="J178" i="4"/>
  <c r="J177" i="4" s="1"/>
  <c r="I178" i="4"/>
  <c r="I177" i="4" s="1"/>
  <c r="L173" i="4"/>
  <c r="L172" i="4" s="1"/>
  <c r="K173" i="4"/>
  <c r="K172" i="4" s="1"/>
  <c r="J173" i="4"/>
  <c r="J172" i="4" s="1"/>
  <c r="I173" i="4"/>
  <c r="I172" i="4" s="1"/>
  <c r="I171" i="4" s="1"/>
  <c r="L169" i="4"/>
  <c r="L168" i="4" s="1"/>
  <c r="L167" i="4" s="1"/>
  <c r="K169" i="4"/>
  <c r="K168" i="4" s="1"/>
  <c r="K167" i="4" s="1"/>
  <c r="J169" i="4"/>
  <c r="J168" i="4" s="1"/>
  <c r="J167" i="4" s="1"/>
  <c r="I169" i="4"/>
  <c r="I168" i="4" s="1"/>
  <c r="I167" i="4" s="1"/>
  <c r="L164" i="4"/>
  <c r="L163" i="4" s="1"/>
  <c r="K164" i="4"/>
  <c r="K163" i="4" s="1"/>
  <c r="J164" i="4"/>
  <c r="J163" i="4" s="1"/>
  <c r="I164" i="4"/>
  <c r="I163" i="4" s="1"/>
  <c r="L159" i="4"/>
  <c r="L158" i="4" s="1"/>
  <c r="K159" i="4"/>
  <c r="K158" i="4" s="1"/>
  <c r="J159" i="4"/>
  <c r="J158" i="4" s="1"/>
  <c r="I159" i="4"/>
  <c r="I158" i="4" s="1"/>
  <c r="L153" i="4"/>
  <c r="L152" i="4" s="1"/>
  <c r="L151" i="4" s="1"/>
  <c r="K153" i="4"/>
  <c r="K152" i="4" s="1"/>
  <c r="K151" i="4" s="1"/>
  <c r="J153" i="4"/>
  <c r="J152" i="4" s="1"/>
  <c r="J151" i="4" s="1"/>
  <c r="I153" i="4"/>
  <c r="I152" i="4" s="1"/>
  <c r="I151" i="4" s="1"/>
  <c r="L149" i="4"/>
  <c r="L148" i="4" s="1"/>
  <c r="K149" i="4"/>
  <c r="K148" i="4" s="1"/>
  <c r="J149" i="4"/>
  <c r="J148" i="4" s="1"/>
  <c r="I149" i="4"/>
  <c r="I148" i="4" s="1"/>
  <c r="L145" i="4"/>
  <c r="L144" i="4" s="1"/>
  <c r="L143" i="4" s="1"/>
  <c r="K145" i="4"/>
  <c r="K144" i="4" s="1"/>
  <c r="K143" i="4" s="1"/>
  <c r="J145" i="4"/>
  <c r="J144" i="4" s="1"/>
  <c r="J143" i="4" s="1"/>
  <c r="I145" i="4"/>
  <c r="I144" i="4" s="1"/>
  <c r="I143" i="4" s="1"/>
  <c r="L140" i="4"/>
  <c r="L139" i="4" s="1"/>
  <c r="L138" i="4" s="1"/>
  <c r="K140" i="4"/>
  <c r="K139" i="4" s="1"/>
  <c r="K138" i="4" s="1"/>
  <c r="J140" i="4"/>
  <c r="J139" i="4" s="1"/>
  <c r="J138" i="4" s="1"/>
  <c r="I140" i="4"/>
  <c r="I139" i="4" s="1"/>
  <c r="I138" i="4" s="1"/>
  <c r="L135" i="4"/>
  <c r="L134" i="4" s="1"/>
  <c r="L133" i="4" s="1"/>
  <c r="K135" i="4"/>
  <c r="K134" i="4" s="1"/>
  <c r="K133" i="4" s="1"/>
  <c r="J135" i="4"/>
  <c r="J134" i="4" s="1"/>
  <c r="J133" i="4" s="1"/>
  <c r="I135" i="4"/>
  <c r="I134" i="4" s="1"/>
  <c r="I133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 s="1"/>
  <c r="I129" i="4" s="1"/>
  <c r="L127" i="4"/>
  <c r="L126" i="4" s="1"/>
  <c r="L125" i="4" s="1"/>
  <c r="K127" i="4"/>
  <c r="K126" i="4" s="1"/>
  <c r="K125" i="4" s="1"/>
  <c r="J127" i="4"/>
  <c r="J126" i="4" s="1"/>
  <c r="J125" i="4" s="1"/>
  <c r="I127" i="4"/>
  <c r="I126" i="4" s="1"/>
  <c r="I125" i="4" s="1"/>
  <c r="L123" i="4"/>
  <c r="K123" i="4"/>
  <c r="K122" i="4" s="1"/>
  <c r="K121" i="4" s="1"/>
  <c r="J123" i="4"/>
  <c r="J122" i="4" s="1"/>
  <c r="J121" i="4" s="1"/>
  <c r="I123" i="4"/>
  <c r="I122" i="4" s="1"/>
  <c r="I121" i="4" s="1"/>
  <c r="L122" i="4"/>
  <c r="L121" i="4" s="1"/>
  <c r="L119" i="4"/>
  <c r="L118" i="4" s="1"/>
  <c r="L117" i="4" s="1"/>
  <c r="K119" i="4"/>
  <c r="K118" i="4" s="1"/>
  <c r="K117" i="4" s="1"/>
  <c r="J119" i="4"/>
  <c r="J118" i="4" s="1"/>
  <c r="J117" i="4" s="1"/>
  <c r="I119" i="4"/>
  <c r="I118" i="4" s="1"/>
  <c r="I117" i="4" s="1"/>
  <c r="L114" i="4"/>
  <c r="L113" i="4" s="1"/>
  <c r="L112" i="4" s="1"/>
  <c r="K114" i="4"/>
  <c r="K113" i="4" s="1"/>
  <c r="K112" i="4" s="1"/>
  <c r="J114" i="4"/>
  <c r="J113" i="4" s="1"/>
  <c r="J112" i="4" s="1"/>
  <c r="I114" i="4"/>
  <c r="I113" i="4" s="1"/>
  <c r="I112" i="4" s="1"/>
  <c r="L108" i="4"/>
  <c r="L107" i="4" s="1"/>
  <c r="K108" i="4"/>
  <c r="K107" i="4" s="1"/>
  <c r="J108" i="4"/>
  <c r="J107" i="4" s="1"/>
  <c r="I108" i="4"/>
  <c r="I107" i="4" s="1"/>
  <c r="L104" i="4"/>
  <c r="L103" i="4" s="1"/>
  <c r="K104" i="4"/>
  <c r="K103" i="4" s="1"/>
  <c r="J104" i="4"/>
  <c r="J103" i="4" s="1"/>
  <c r="I104" i="4"/>
  <c r="I103" i="4" s="1"/>
  <c r="L99" i="4"/>
  <c r="L98" i="4" s="1"/>
  <c r="L97" i="4" s="1"/>
  <c r="K99" i="4"/>
  <c r="K98" i="4" s="1"/>
  <c r="K97" i="4" s="1"/>
  <c r="J99" i="4"/>
  <c r="J98" i="4" s="1"/>
  <c r="J97" i="4" s="1"/>
  <c r="I99" i="4"/>
  <c r="I98" i="4" s="1"/>
  <c r="I97" i="4" s="1"/>
  <c r="L94" i="4"/>
  <c r="L93" i="4" s="1"/>
  <c r="L92" i="4" s="1"/>
  <c r="K94" i="4"/>
  <c r="K93" i="4" s="1"/>
  <c r="K92" i="4" s="1"/>
  <c r="J94" i="4"/>
  <c r="J93" i="4" s="1"/>
  <c r="J92" i="4" s="1"/>
  <c r="I94" i="4"/>
  <c r="I93" i="4" s="1"/>
  <c r="I92" i="4" s="1"/>
  <c r="L87" i="4"/>
  <c r="L86" i="4" s="1"/>
  <c r="L85" i="4" s="1"/>
  <c r="L84" i="4" s="1"/>
  <c r="K87" i="4"/>
  <c r="K86" i="4" s="1"/>
  <c r="K85" i="4" s="1"/>
  <c r="K84" i="4" s="1"/>
  <c r="J87" i="4"/>
  <c r="J86" i="4" s="1"/>
  <c r="J85" i="4" s="1"/>
  <c r="J84" i="4" s="1"/>
  <c r="I87" i="4"/>
  <c r="I86" i="4" s="1"/>
  <c r="I85" i="4" s="1"/>
  <c r="I84" i="4" s="1"/>
  <c r="L82" i="4"/>
  <c r="L81" i="4" s="1"/>
  <c r="L80" i="4" s="1"/>
  <c r="K82" i="4"/>
  <c r="K81" i="4" s="1"/>
  <c r="K80" i="4" s="1"/>
  <c r="J82" i="4"/>
  <c r="J81" i="4" s="1"/>
  <c r="J80" i="4" s="1"/>
  <c r="I82" i="4"/>
  <c r="I81" i="4" s="1"/>
  <c r="I80" i="4" s="1"/>
  <c r="L76" i="4"/>
  <c r="L75" i="4" s="1"/>
  <c r="K76" i="4"/>
  <c r="K75" i="4" s="1"/>
  <c r="J76" i="4"/>
  <c r="J75" i="4" s="1"/>
  <c r="I76" i="4"/>
  <c r="I75" i="4" s="1"/>
  <c r="L71" i="4"/>
  <c r="L70" i="4" s="1"/>
  <c r="K71" i="4"/>
  <c r="K70" i="4" s="1"/>
  <c r="J71" i="4"/>
  <c r="J70" i="4" s="1"/>
  <c r="I71" i="4"/>
  <c r="I70" i="4" s="1"/>
  <c r="L66" i="4"/>
  <c r="L65" i="4" s="1"/>
  <c r="K66" i="4"/>
  <c r="K65" i="4" s="1"/>
  <c r="J66" i="4"/>
  <c r="J65" i="4" s="1"/>
  <c r="I66" i="4"/>
  <c r="I65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K35" i="4"/>
  <c r="J35" i="4"/>
  <c r="I35" i="4"/>
  <c r="L367" i="3"/>
  <c r="L366" i="3" s="1"/>
  <c r="K367" i="3"/>
  <c r="J367" i="3"/>
  <c r="I367" i="3"/>
  <c r="I366" i="3" s="1"/>
  <c r="K366" i="3"/>
  <c r="J366" i="3"/>
  <c r="L364" i="3"/>
  <c r="K364" i="3"/>
  <c r="K363" i="3" s="1"/>
  <c r="J364" i="3"/>
  <c r="J363" i="3" s="1"/>
  <c r="I364" i="3"/>
  <c r="I363" i="3" s="1"/>
  <c r="L363" i="3"/>
  <c r="L361" i="3"/>
  <c r="L360" i="3" s="1"/>
  <c r="K361" i="3"/>
  <c r="J361" i="3"/>
  <c r="J360" i="3" s="1"/>
  <c r="I361" i="3"/>
  <c r="K360" i="3"/>
  <c r="I360" i="3"/>
  <c r="L357" i="3"/>
  <c r="K357" i="3"/>
  <c r="J357" i="3"/>
  <c r="I357" i="3"/>
  <c r="I356" i="3" s="1"/>
  <c r="L356" i="3"/>
  <c r="K356" i="3"/>
  <c r="J356" i="3"/>
  <c r="L353" i="3"/>
  <c r="K353" i="3"/>
  <c r="K352" i="3" s="1"/>
  <c r="J353" i="3"/>
  <c r="J352" i="3" s="1"/>
  <c r="I353" i="3"/>
  <c r="I352" i="3" s="1"/>
  <c r="L352" i="3"/>
  <c r="L349" i="3"/>
  <c r="L348" i="3" s="1"/>
  <c r="K349" i="3"/>
  <c r="J349" i="3"/>
  <c r="J348" i="3" s="1"/>
  <c r="I349" i="3"/>
  <c r="K348" i="3"/>
  <c r="I348" i="3"/>
  <c r="L345" i="3"/>
  <c r="K345" i="3"/>
  <c r="J345" i="3"/>
  <c r="I345" i="3"/>
  <c r="L342" i="3"/>
  <c r="K342" i="3"/>
  <c r="J342" i="3"/>
  <c r="I342" i="3"/>
  <c r="L340" i="3"/>
  <c r="K340" i="3"/>
  <c r="K339" i="3" s="1"/>
  <c r="J340" i="3"/>
  <c r="J339" i="3" s="1"/>
  <c r="I340" i="3"/>
  <c r="I339" i="3" s="1"/>
  <c r="I338" i="3" s="1"/>
  <c r="L339" i="3"/>
  <c r="L335" i="3"/>
  <c r="K335" i="3"/>
  <c r="K334" i="3" s="1"/>
  <c r="J335" i="3"/>
  <c r="J334" i="3" s="1"/>
  <c r="I335" i="3"/>
  <c r="I334" i="3" s="1"/>
  <c r="L334" i="3"/>
  <c r="L332" i="3"/>
  <c r="L331" i="3" s="1"/>
  <c r="K332" i="3"/>
  <c r="J332" i="3"/>
  <c r="J331" i="3" s="1"/>
  <c r="I332" i="3"/>
  <c r="K331" i="3"/>
  <c r="I331" i="3"/>
  <c r="L329" i="3"/>
  <c r="K329" i="3"/>
  <c r="J329" i="3"/>
  <c r="I329" i="3"/>
  <c r="I328" i="3" s="1"/>
  <c r="L328" i="3"/>
  <c r="K328" i="3"/>
  <c r="J328" i="3"/>
  <c r="L325" i="3"/>
  <c r="K325" i="3"/>
  <c r="K324" i="3" s="1"/>
  <c r="J325" i="3"/>
  <c r="J324" i="3" s="1"/>
  <c r="I325" i="3"/>
  <c r="I324" i="3" s="1"/>
  <c r="L324" i="3"/>
  <c r="L321" i="3"/>
  <c r="L320" i="3" s="1"/>
  <c r="K321" i="3"/>
  <c r="J321" i="3"/>
  <c r="J320" i="3" s="1"/>
  <c r="I321" i="3"/>
  <c r="K320" i="3"/>
  <c r="I320" i="3"/>
  <c r="L317" i="3"/>
  <c r="K317" i="3"/>
  <c r="J317" i="3"/>
  <c r="I317" i="3"/>
  <c r="I316" i="3" s="1"/>
  <c r="L316" i="3"/>
  <c r="K316" i="3"/>
  <c r="J316" i="3"/>
  <c r="L313" i="3"/>
  <c r="K313" i="3"/>
  <c r="J313" i="3"/>
  <c r="I313" i="3"/>
  <c r="L310" i="3"/>
  <c r="K310" i="3"/>
  <c r="J310" i="3"/>
  <c r="I310" i="3"/>
  <c r="L308" i="3"/>
  <c r="L307" i="3" s="1"/>
  <c r="K308" i="3"/>
  <c r="J308" i="3"/>
  <c r="J307" i="3" s="1"/>
  <c r="J306" i="3" s="1"/>
  <c r="I308" i="3"/>
  <c r="K307" i="3"/>
  <c r="K306" i="3" s="1"/>
  <c r="I307" i="3"/>
  <c r="I306" i="3" s="1"/>
  <c r="I305" i="3" s="1"/>
  <c r="L302" i="3"/>
  <c r="K302" i="3"/>
  <c r="K301" i="3" s="1"/>
  <c r="J302" i="3"/>
  <c r="J301" i="3" s="1"/>
  <c r="I302" i="3"/>
  <c r="I301" i="3" s="1"/>
  <c r="L301" i="3"/>
  <c r="L299" i="3"/>
  <c r="L298" i="3" s="1"/>
  <c r="K299" i="3"/>
  <c r="J299" i="3"/>
  <c r="J298" i="3" s="1"/>
  <c r="I299" i="3"/>
  <c r="K298" i="3"/>
  <c r="I298" i="3"/>
  <c r="L296" i="3"/>
  <c r="L295" i="3" s="1"/>
  <c r="K296" i="3"/>
  <c r="J296" i="3"/>
  <c r="I296" i="3"/>
  <c r="I295" i="3" s="1"/>
  <c r="K295" i="3"/>
  <c r="J295" i="3"/>
  <c r="L292" i="3"/>
  <c r="K292" i="3"/>
  <c r="K291" i="3" s="1"/>
  <c r="J292" i="3"/>
  <c r="J291" i="3" s="1"/>
  <c r="I292" i="3"/>
  <c r="I291" i="3" s="1"/>
  <c r="L291" i="3"/>
  <c r="L288" i="3"/>
  <c r="L287" i="3" s="1"/>
  <c r="K288" i="3"/>
  <c r="J288" i="3"/>
  <c r="J287" i="3" s="1"/>
  <c r="I288" i="3"/>
  <c r="K287" i="3"/>
  <c r="I287" i="3"/>
  <c r="L284" i="3"/>
  <c r="L283" i="3" s="1"/>
  <c r="K284" i="3"/>
  <c r="J284" i="3"/>
  <c r="I284" i="3"/>
  <c r="I283" i="3" s="1"/>
  <c r="K283" i="3"/>
  <c r="J283" i="3"/>
  <c r="L280" i="3"/>
  <c r="K280" i="3"/>
  <c r="J280" i="3"/>
  <c r="I280" i="3"/>
  <c r="L277" i="3"/>
  <c r="K277" i="3"/>
  <c r="J277" i="3"/>
  <c r="I277" i="3"/>
  <c r="L275" i="3"/>
  <c r="L274" i="3" s="1"/>
  <c r="K275" i="3"/>
  <c r="J275" i="3"/>
  <c r="J274" i="3" s="1"/>
  <c r="J273" i="3" s="1"/>
  <c r="I275" i="3"/>
  <c r="K274" i="3"/>
  <c r="K273" i="3" s="1"/>
  <c r="I274" i="3"/>
  <c r="I273" i="3" s="1"/>
  <c r="L270" i="3"/>
  <c r="L269" i="3" s="1"/>
  <c r="K270" i="3"/>
  <c r="J270" i="3"/>
  <c r="J269" i="3" s="1"/>
  <c r="I270" i="3"/>
  <c r="K269" i="3"/>
  <c r="I269" i="3"/>
  <c r="L267" i="3"/>
  <c r="L266" i="3" s="1"/>
  <c r="K267" i="3"/>
  <c r="J267" i="3"/>
  <c r="I267" i="3"/>
  <c r="I266" i="3" s="1"/>
  <c r="K266" i="3"/>
  <c r="J266" i="3"/>
  <c r="L264" i="3"/>
  <c r="K264" i="3"/>
  <c r="K263" i="3" s="1"/>
  <c r="J264" i="3"/>
  <c r="J263" i="3" s="1"/>
  <c r="I264" i="3"/>
  <c r="I263" i="3" s="1"/>
  <c r="L263" i="3"/>
  <c r="L260" i="3"/>
  <c r="L259" i="3" s="1"/>
  <c r="K260" i="3"/>
  <c r="J260" i="3"/>
  <c r="J259" i="3" s="1"/>
  <c r="I260" i="3"/>
  <c r="K259" i="3"/>
  <c r="I259" i="3"/>
  <c r="L256" i="3"/>
  <c r="L255" i="3" s="1"/>
  <c r="K256" i="3"/>
  <c r="J256" i="3"/>
  <c r="I256" i="3"/>
  <c r="I255" i="3" s="1"/>
  <c r="K255" i="3"/>
  <c r="J255" i="3"/>
  <c r="L252" i="3"/>
  <c r="K252" i="3"/>
  <c r="K251" i="3" s="1"/>
  <c r="K241" i="3" s="1"/>
  <c r="J252" i="3"/>
  <c r="J251" i="3" s="1"/>
  <c r="I252" i="3"/>
  <c r="I251" i="3" s="1"/>
  <c r="L251" i="3"/>
  <c r="L248" i="3"/>
  <c r="K248" i="3"/>
  <c r="J248" i="3"/>
  <c r="I248" i="3"/>
  <c r="L245" i="3"/>
  <c r="K245" i="3"/>
  <c r="J245" i="3"/>
  <c r="I245" i="3"/>
  <c r="L243" i="3"/>
  <c r="L242" i="3" s="1"/>
  <c r="K243" i="3"/>
  <c r="J243" i="3"/>
  <c r="I243" i="3"/>
  <c r="I242" i="3" s="1"/>
  <c r="I241" i="3" s="1"/>
  <c r="I240" i="3" s="1"/>
  <c r="K242" i="3"/>
  <c r="J242" i="3"/>
  <c r="J241" i="3" s="1"/>
  <c r="J240" i="3" s="1"/>
  <c r="L236" i="3"/>
  <c r="L235" i="3" s="1"/>
  <c r="L234" i="3" s="1"/>
  <c r="K236" i="3"/>
  <c r="J236" i="3"/>
  <c r="J235" i="3" s="1"/>
  <c r="J234" i="3" s="1"/>
  <c r="I236" i="3"/>
  <c r="K235" i="3"/>
  <c r="K234" i="3" s="1"/>
  <c r="I235" i="3"/>
  <c r="I234" i="3" s="1"/>
  <c r="L232" i="3"/>
  <c r="L231" i="3" s="1"/>
  <c r="L230" i="3" s="1"/>
  <c r="K232" i="3"/>
  <c r="J232" i="3"/>
  <c r="J231" i="3" s="1"/>
  <c r="J230" i="3" s="1"/>
  <c r="I232" i="3"/>
  <c r="K231" i="3"/>
  <c r="K230" i="3" s="1"/>
  <c r="I231" i="3"/>
  <c r="I230" i="3" s="1"/>
  <c r="L223" i="3"/>
  <c r="L222" i="3" s="1"/>
  <c r="K223" i="3"/>
  <c r="J223" i="3"/>
  <c r="J222" i="3" s="1"/>
  <c r="I223" i="3"/>
  <c r="K222" i="3"/>
  <c r="K218" i="3" s="1"/>
  <c r="I222" i="3"/>
  <c r="L220" i="3"/>
  <c r="L219" i="3" s="1"/>
  <c r="L218" i="3" s="1"/>
  <c r="K220" i="3"/>
  <c r="J220" i="3"/>
  <c r="I220" i="3"/>
  <c r="I219" i="3" s="1"/>
  <c r="I218" i="3" s="1"/>
  <c r="K219" i="3"/>
  <c r="J219" i="3"/>
  <c r="J218" i="3" s="1"/>
  <c r="L213" i="3"/>
  <c r="L212" i="3" s="1"/>
  <c r="L211" i="3" s="1"/>
  <c r="K213" i="3"/>
  <c r="J213" i="3"/>
  <c r="I213" i="3"/>
  <c r="I212" i="3" s="1"/>
  <c r="I211" i="3" s="1"/>
  <c r="K212" i="3"/>
  <c r="J212" i="3"/>
  <c r="J211" i="3" s="1"/>
  <c r="K211" i="3"/>
  <c r="L209" i="3"/>
  <c r="L208" i="3" s="1"/>
  <c r="K209" i="3"/>
  <c r="J209" i="3"/>
  <c r="I209" i="3"/>
  <c r="I208" i="3" s="1"/>
  <c r="K208" i="3"/>
  <c r="J208" i="3"/>
  <c r="L204" i="3"/>
  <c r="K204" i="3"/>
  <c r="K203" i="3" s="1"/>
  <c r="J204" i="3"/>
  <c r="J203" i="3" s="1"/>
  <c r="I204" i="3"/>
  <c r="I203" i="3" s="1"/>
  <c r="L203" i="3"/>
  <c r="L198" i="3"/>
  <c r="L197" i="3" s="1"/>
  <c r="K198" i="3"/>
  <c r="J198" i="3"/>
  <c r="J197" i="3" s="1"/>
  <c r="I198" i="3"/>
  <c r="K197" i="3"/>
  <c r="I197" i="3"/>
  <c r="L193" i="3"/>
  <c r="L192" i="3" s="1"/>
  <c r="K193" i="3"/>
  <c r="J193" i="3"/>
  <c r="I193" i="3"/>
  <c r="I192" i="3" s="1"/>
  <c r="K192" i="3"/>
  <c r="J192" i="3"/>
  <c r="L190" i="3"/>
  <c r="K190" i="3"/>
  <c r="K189" i="3" s="1"/>
  <c r="K188" i="3" s="1"/>
  <c r="J190" i="3"/>
  <c r="J189" i="3" s="1"/>
  <c r="J188" i="3" s="1"/>
  <c r="I190" i="3"/>
  <c r="I189" i="3" s="1"/>
  <c r="L189" i="3"/>
  <c r="L188" i="3" s="1"/>
  <c r="L187" i="3" s="1"/>
  <c r="L182" i="3"/>
  <c r="L181" i="3" s="1"/>
  <c r="K182" i="3"/>
  <c r="J182" i="3"/>
  <c r="J181" i="3" s="1"/>
  <c r="I182" i="3"/>
  <c r="K181" i="3"/>
  <c r="K175" i="3" s="1"/>
  <c r="I181" i="3"/>
  <c r="L177" i="3"/>
  <c r="L176" i="3" s="1"/>
  <c r="K177" i="3"/>
  <c r="J177" i="3"/>
  <c r="I177" i="3"/>
  <c r="I176" i="3" s="1"/>
  <c r="I175" i="3" s="1"/>
  <c r="K176" i="3"/>
  <c r="J176" i="3"/>
  <c r="J175" i="3" s="1"/>
  <c r="L173" i="3"/>
  <c r="L172" i="3" s="1"/>
  <c r="L171" i="3" s="1"/>
  <c r="K173" i="3"/>
  <c r="J173" i="3"/>
  <c r="I173" i="3"/>
  <c r="I172" i="3" s="1"/>
  <c r="I171" i="3" s="1"/>
  <c r="K172" i="3"/>
  <c r="J172" i="3"/>
  <c r="J171" i="3" s="1"/>
  <c r="K171" i="3"/>
  <c r="K170" i="3" s="1"/>
  <c r="L168" i="3"/>
  <c r="L167" i="3" s="1"/>
  <c r="K168" i="3"/>
  <c r="J168" i="3"/>
  <c r="J167" i="3" s="1"/>
  <c r="I168" i="3"/>
  <c r="K167" i="3"/>
  <c r="I167" i="3"/>
  <c r="L163" i="3"/>
  <c r="L162" i="3" s="1"/>
  <c r="K163" i="3"/>
  <c r="J163" i="3"/>
  <c r="I163" i="3"/>
  <c r="I162" i="3" s="1"/>
  <c r="I161" i="3" s="1"/>
  <c r="I160" i="3" s="1"/>
  <c r="K162" i="3"/>
  <c r="J162" i="3"/>
  <c r="K161" i="3"/>
  <c r="K160" i="3" s="1"/>
  <c r="L157" i="3"/>
  <c r="L156" i="3" s="1"/>
  <c r="L155" i="3" s="1"/>
  <c r="K157" i="3"/>
  <c r="J157" i="3"/>
  <c r="J156" i="3" s="1"/>
  <c r="J155" i="3" s="1"/>
  <c r="I157" i="3"/>
  <c r="K156" i="3"/>
  <c r="K155" i="3" s="1"/>
  <c r="I156" i="3"/>
  <c r="I155" i="3" s="1"/>
  <c r="L153" i="3"/>
  <c r="L152" i="3" s="1"/>
  <c r="K153" i="3"/>
  <c r="J153" i="3"/>
  <c r="J152" i="3" s="1"/>
  <c r="I153" i="3"/>
  <c r="K152" i="3"/>
  <c r="I152" i="3"/>
  <c r="L149" i="3"/>
  <c r="L148" i="3" s="1"/>
  <c r="L147" i="3" s="1"/>
  <c r="K149" i="3"/>
  <c r="J149" i="3"/>
  <c r="I149" i="3"/>
  <c r="I148" i="3" s="1"/>
  <c r="I147" i="3" s="1"/>
  <c r="K148" i="3"/>
  <c r="J148" i="3"/>
  <c r="J147" i="3" s="1"/>
  <c r="K147" i="3"/>
  <c r="L144" i="3"/>
  <c r="L143" i="3" s="1"/>
  <c r="L142" i="3" s="1"/>
  <c r="K144" i="3"/>
  <c r="J144" i="3"/>
  <c r="I144" i="3"/>
  <c r="I143" i="3" s="1"/>
  <c r="I142" i="3" s="1"/>
  <c r="K143" i="3"/>
  <c r="J143" i="3"/>
  <c r="J142" i="3" s="1"/>
  <c r="K142" i="3"/>
  <c r="L139" i="3"/>
  <c r="L138" i="3" s="1"/>
  <c r="L137" i="3" s="1"/>
  <c r="K139" i="3"/>
  <c r="J139" i="3"/>
  <c r="J138" i="3" s="1"/>
  <c r="J137" i="3" s="1"/>
  <c r="I139" i="3"/>
  <c r="K138" i="3"/>
  <c r="K137" i="3" s="1"/>
  <c r="I138" i="3"/>
  <c r="I137" i="3" s="1"/>
  <c r="L135" i="3"/>
  <c r="L134" i="3" s="1"/>
  <c r="L133" i="3" s="1"/>
  <c r="K135" i="3"/>
  <c r="J135" i="3"/>
  <c r="J134" i="3" s="1"/>
  <c r="J133" i="3" s="1"/>
  <c r="I135" i="3"/>
  <c r="K134" i="3"/>
  <c r="K133" i="3" s="1"/>
  <c r="I134" i="3"/>
  <c r="I133" i="3" s="1"/>
  <c r="L131" i="3"/>
  <c r="L130" i="3" s="1"/>
  <c r="L129" i="3" s="1"/>
  <c r="K131" i="3"/>
  <c r="J131" i="3"/>
  <c r="J130" i="3" s="1"/>
  <c r="J129" i="3" s="1"/>
  <c r="I131" i="3"/>
  <c r="K130" i="3"/>
  <c r="K129" i="3" s="1"/>
  <c r="I130" i="3"/>
  <c r="I129" i="3" s="1"/>
  <c r="L127" i="3"/>
  <c r="L126" i="3" s="1"/>
  <c r="L125" i="3" s="1"/>
  <c r="K127" i="3"/>
  <c r="J127" i="3"/>
  <c r="J126" i="3" s="1"/>
  <c r="J125" i="3" s="1"/>
  <c r="I127" i="3"/>
  <c r="K126" i="3"/>
  <c r="K125" i="3" s="1"/>
  <c r="I126" i="3"/>
  <c r="I125" i="3" s="1"/>
  <c r="L123" i="3"/>
  <c r="L122" i="3" s="1"/>
  <c r="L121" i="3" s="1"/>
  <c r="K123" i="3"/>
  <c r="J123" i="3"/>
  <c r="J122" i="3" s="1"/>
  <c r="J121" i="3" s="1"/>
  <c r="I123" i="3"/>
  <c r="K122" i="3"/>
  <c r="K121" i="3" s="1"/>
  <c r="I122" i="3"/>
  <c r="I121" i="3" s="1"/>
  <c r="L118" i="3"/>
  <c r="L117" i="3" s="1"/>
  <c r="L116" i="3" s="1"/>
  <c r="K118" i="3"/>
  <c r="J118" i="3"/>
  <c r="J117" i="3" s="1"/>
  <c r="J116" i="3" s="1"/>
  <c r="I118" i="3"/>
  <c r="K117" i="3"/>
  <c r="K116" i="3" s="1"/>
  <c r="K115" i="3" s="1"/>
  <c r="I117" i="3"/>
  <c r="I116" i="3" s="1"/>
  <c r="I115" i="3" s="1"/>
  <c r="L112" i="3"/>
  <c r="K112" i="3"/>
  <c r="K111" i="3" s="1"/>
  <c r="J112" i="3"/>
  <c r="J111" i="3" s="1"/>
  <c r="I112" i="3"/>
  <c r="I111" i="3" s="1"/>
  <c r="L111" i="3"/>
  <c r="L108" i="3"/>
  <c r="L107" i="3" s="1"/>
  <c r="L106" i="3" s="1"/>
  <c r="K108" i="3"/>
  <c r="J108" i="3"/>
  <c r="J107" i="3" s="1"/>
  <c r="I108" i="3"/>
  <c r="K107" i="3"/>
  <c r="I107" i="3"/>
  <c r="I106" i="3" s="1"/>
  <c r="L103" i="3"/>
  <c r="L102" i="3" s="1"/>
  <c r="L101" i="3" s="1"/>
  <c r="K103" i="3"/>
  <c r="J103" i="3"/>
  <c r="J102" i="3" s="1"/>
  <c r="J101" i="3" s="1"/>
  <c r="I103" i="3"/>
  <c r="K102" i="3"/>
  <c r="K101" i="3" s="1"/>
  <c r="I102" i="3"/>
  <c r="I101" i="3" s="1"/>
  <c r="L98" i="3"/>
  <c r="L97" i="3" s="1"/>
  <c r="L96" i="3" s="1"/>
  <c r="K98" i="3"/>
  <c r="J98" i="3"/>
  <c r="J97" i="3" s="1"/>
  <c r="J96" i="3" s="1"/>
  <c r="I98" i="3"/>
  <c r="K97" i="3"/>
  <c r="K96" i="3" s="1"/>
  <c r="I97" i="3"/>
  <c r="I96" i="3" s="1"/>
  <c r="I95" i="3" s="1"/>
  <c r="L91" i="3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90" i="3"/>
  <c r="L89" i="3" s="1"/>
  <c r="L88" i="3" s="1"/>
  <c r="L86" i="3"/>
  <c r="L85" i="3" s="1"/>
  <c r="L84" i="3" s="1"/>
  <c r="K86" i="3"/>
  <c r="J86" i="3"/>
  <c r="I86" i="3"/>
  <c r="I85" i="3" s="1"/>
  <c r="I84" i="3" s="1"/>
  <c r="K85" i="3"/>
  <c r="J85" i="3"/>
  <c r="J84" i="3" s="1"/>
  <c r="K84" i="3"/>
  <c r="L80" i="3"/>
  <c r="L79" i="3" s="1"/>
  <c r="K80" i="3"/>
  <c r="J80" i="3"/>
  <c r="I80" i="3"/>
  <c r="I79" i="3" s="1"/>
  <c r="K79" i="3"/>
  <c r="J79" i="3"/>
  <c r="L75" i="3"/>
  <c r="K75" i="3"/>
  <c r="K74" i="3" s="1"/>
  <c r="J75" i="3"/>
  <c r="J74" i="3" s="1"/>
  <c r="I75" i="3"/>
  <c r="I74" i="3" s="1"/>
  <c r="L74" i="3"/>
  <c r="L70" i="3"/>
  <c r="L69" i="3" s="1"/>
  <c r="K70" i="3"/>
  <c r="J70" i="3"/>
  <c r="J69" i="3" s="1"/>
  <c r="J68" i="3" s="1"/>
  <c r="J67" i="3" s="1"/>
  <c r="I70" i="3"/>
  <c r="K69" i="3"/>
  <c r="K68" i="3" s="1"/>
  <c r="K67" i="3" s="1"/>
  <c r="I69" i="3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 s="1"/>
  <c r="L47" i="3" s="1"/>
  <c r="L45" i="3"/>
  <c r="L44" i="3" s="1"/>
  <c r="L43" i="3" s="1"/>
  <c r="K45" i="3"/>
  <c r="J45" i="3"/>
  <c r="I45" i="3"/>
  <c r="I44" i="3" s="1"/>
  <c r="I43" i="3" s="1"/>
  <c r="K44" i="3"/>
  <c r="J44" i="3"/>
  <c r="J43" i="3" s="1"/>
  <c r="K43" i="3"/>
  <c r="L41" i="3"/>
  <c r="K41" i="3"/>
  <c r="J41" i="3"/>
  <c r="I41" i="3"/>
  <c r="L39" i="3"/>
  <c r="L38" i="3" s="1"/>
  <c r="L37" i="3" s="1"/>
  <c r="L36" i="3" s="1"/>
  <c r="K39" i="3"/>
  <c r="J39" i="3"/>
  <c r="J38" i="3" s="1"/>
  <c r="J37" i="3" s="1"/>
  <c r="I39" i="3"/>
  <c r="K38" i="3"/>
  <c r="K37" i="3" s="1"/>
  <c r="K36" i="3" s="1"/>
  <c r="I38" i="3"/>
  <c r="I37" i="3" s="1"/>
  <c r="I36" i="3" s="1"/>
  <c r="L367" i="2"/>
  <c r="L366" i="2" s="1"/>
  <c r="K367" i="2"/>
  <c r="J367" i="2"/>
  <c r="I367" i="2"/>
  <c r="I366" i="2" s="1"/>
  <c r="K366" i="2"/>
  <c r="J366" i="2"/>
  <c r="L364" i="2"/>
  <c r="L363" i="2" s="1"/>
  <c r="K364" i="2"/>
  <c r="K363" i="2" s="1"/>
  <c r="J364" i="2"/>
  <c r="J363" i="2" s="1"/>
  <c r="I364" i="2"/>
  <c r="I363" i="2"/>
  <c r="L361" i="2"/>
  <c r="K361" i="2"/>
  <c r="J361" i="2"/>
  <c r="J360" i="2" s="1"/>
  <c r="I361" i="2"/>
  <c r="L360" i="2"/>
  <c r="K360" i="2"/>
  <c r="I360" i="2"/>
  <c r="L357" i="2"/>
  <c r="L356" i="2" s="1"/>
  <c r="K357" i="2"/>
  <c r="J357" i="2"/>
  <c r="I357" i="2"/>
  <c r="I356" i="2" s="1"/>
  <c r="K356" i="2"/>
  <c r="J356" i="2"/>
  <c r="L353" i="2"/>
  <c r="L352" i="2" s="1"/>
  <c r="K353" i="2"/>
  <c r="K352" i="2" s="1"/>
  <c r="J353" i="2"/>
  <c r="J352" i="2" s="1"/>
  <c r="I353" i="2"/>
  <c r="I352" i="2"/>
  <c r="L349" i="2"/>
  <c r="K349" i="2"/>
  <c r="J349" i="2"/>
  <c r="J348" i="2" s="1"/>
  <c r="I349" i="2"/>
  <c r="L348" i="2"/>
  <c r="K348" i="2"/>
  <c r="I348" i="2"/>
  <c r="L345" i="2"/>
  <c r="K345" i="2"/>
  <c r="J345" i="2"/>
  <c r="I345" i="2"/>
  <c r="L342" i="2"/>
  <c r="K342" i="2"/>
  <c r="J342" i="2"/>
  <c r="I342" i="2"/>
  <c r="L340" i="2"/>
  <c r="L339" i="2" s="1"/>
  <c r="K340" i="2"/>
  <c r="K339" i="2" s="1"/>
  <c r="K338" i="2" s="1"/>
  <c r="J340" i="2"/>
  <c r="J339" i="2" s="1"/>
  <c r="J338" i="2" s="1"/>
  <c r="I340" i="2"/>
  <c r="I339" i="2"/>
  <c r="L335" i="2"/>
  <c r="L334" i="2" s="1"/>
  <c r="K335" i="2"/>
  <c r="K334" i="2" s="1"/>
  <c r="J335" i="2"/>
  <c r="J334" i="2" s="1"/>
  <c r="I335" i="2"/>
  <c r="I334" i="2"/>
  <c r="L332" i="2"/>
  <c r="K332" i="2"/>
  <c r="J332" i="2"/>
  <c r="J331" i="2" s="1"/>
  <c r="I332" i="2"/>
  <c r="L331" i="2"/>
  <c r="K331" i="2"/>
  <c r="I331" i="2"/>
  <c r="L329" i="2"/>
  <c r="L328" i="2" s="1"/>
  <c r="K329" i="2"/>
  <c r="J329" i="2"/>
  <c r="I329" i="2"/>
  <c r="I328" i="2" s="1"/>
  <c r="K328" i="2"/>
  <c r="J328" i="2"/>
  <c r="L325" i="2"/>
  <c r="L324" i="2" s="1"/>
  <c r="K325" i="2"/>
  <c r="K324" i="2" s="1"/>
  <c r="J325" i="2"/>
  <c r="J324" i="2" s="1"/>
  <c r="I325" i="2"/>
  <c r="I324" i="2"/>
  <c r="L321" i="2"/>
  <c r="K321" i="2"/>
  <c r="J321" i="2"/>
  <c r="J320" i="2" s="1"/>
  <c r="I321" i="2"/>
  <c r="L320" i="2"/>
  <c r="K320" i="2"/>
  <c r="I320" i="2"/>
  <c r="L317" i="2"/>
  <c r="L316" i="2" s="1"/>
  <c r="K317" i="2"/>
  <c r="J317" i="2"/>
  <c r="I317" i="2"/>
  <c r="I316" i="2" s="1"/>
  <c r="K316" i="2"/>
  <c r="J316" i="2"/>
  <c r="L313" i="2"/>
  <c r="L307" i="2" s="1"/>
  <c r="K313" i="2"/>
  <c r="J313" i="2"/>
  <c r="I313" i="2"/>
  <c r="L310" i="2"/>
  <c r="K310" i="2"/>
  <c r="J310" i="2"/>
  <c r="I310" i="2"/>
  <c r="I307" i="2" s="1"/>
  <c r="L308" i="2"/>
  <c r="K308" i="2"/>
  <c r="J308" i="2"/>
  <c r="J307" i="2" s="1"/>
  <c r="J306" i="2" s="1"/>
  <c r="J305" i="2" s="1"/>
  <c r="I308" i="2"/>
  <c r="K307" i="2"/>
  <c r="L302" i="2"/>
  <c r="L301" i="2" s="1"/>
  <c r="K302" i="2"/>
  <c r="K301" i="2" s="1"/>
  <c r="J302" i="2"/>
  <c r="J301" i="2" s="1"/>
  <c r="I302" i="2"/>
  <c r="I301" i="2"/>
  <c r="L299" i="2"/>
  <c r="K299" i="2"/>
  <c r="J299" i="2"/>
  <c r="J298" i="2" s="1"/>
  <c r="I299" i="2"/>
  <c r="L298" i="2"/>
  <c r="K298" i="2"/>
  <c r="I298" i="2"/>
  <c r="L296" i="2"/>
  <c r="L295" i="2" s="1"/>
  <c r="K296" i="2"/>
  <c r="J296" i="2"/>
  <c r="I296" i="2"/>
  <c r="I295" i="2" s="1"/>
  <c r="K295" i="2"/>
  <c r="J295" i="2"/>
  <c r="L292" i="2"/>
  <c r="K292" i="2"/>
  <c r="K291" i="2" s="1"/>
  <c r="J292" i="2"/>
  <c r="J291" i="2" s="1"/>
  <c r="I292" i="2"/>
  <c r="L291" i="2"/>
  <c r="I291" i="2"/>
  <c r="L288" i="2"/>
  <c r="K288" i="2"/>
  <c r="J288" i="2"/>
  <c r="J287" i="2" s="1"/>
  <c r="I288" i="2"/>
  <c r="L287" i="2"/>
  <c r="K287" i="2"/>
  <c r="I287" i="2"/>
  <c r="L284" i="2"/>
  <c r="L283" i="2" s="1"/>
  <c r="K284" i="2"/>
  <c r="J284" i="2"/>
  <c r="I284" i="2"/>
  <c r="I283" i="2" s="1"/>
  <c r="K283" i="2"/>
  <c r="J283" i="2"/>
  <c r="L280" i="2"/>
  <c r="K280" i="2"/>
  <c r="J280" i="2"/>
  <c r="I280" i="2"/>
  <c r="L277" i="2"/>
  <c r="K277" i="2"/>
  <c r="J277" i="2"/>
  <c r="I277" i="2"/>
  <c r="L275" i="2"/>
  <c r="K275" i="2"/>
  <c r="J275" i="2"/>
  <c r="J274" i="2" s="1"/>
  <c r="I275" i="2"/>
  <c r="L274" i="2"/>
  <c r="K274" i="2"/>
  <c r="I274" i="2"/>
  <c r="L270" i="2"/>
  <c r="K270" i="2"/>
  <c r="J270" i="2"/>
  <c r="J269" i="2" s="1"/>
  <c r="I270" i="2"/>
  <c r="L269" i="2"/>
  <c r="K269" i="2"/>
  <c r="I269" i="2"/>
  <c r="L267" i="2"/>
  <c r="L266" i="2" s="1"/>
  <c r="K267" i="2"/>
  <c r="J267" i="2"/>
  <c r="I267" i="2"/>
  <c r="I266" i="2" s="1"/>
  <c r="K266" i="2"/>
  <c r="J266" i="2"/>
  <c r="L264" i="2"/>
  <c r="L263" i="2" s="1"/>
  <c r="K264" i="2"/>
  <c r="K263" i="2" s="1"/>
  <c r="J264" i="2"/>
  <c r="J263" i="2" s="1"/>
  <c r="I264" i="2"/>
  <c r="I263" i="2"/>
  <c r="L260" i="2"/>
  <c r="K260" i="2"/>
  <c r="J260" i="2"/>
  <c r="J259" i="2" s="1"/>
  <c r="I260" i="2"/>
  <c r="L259" i="2"/>
  <c r="K259" i="2"/>
  <c r="I259" i="2"/>
  <c r="L256" i="2"/>
  <c r="L255" i="2" s="1"/>
  <c r="K256" i="2"/>
  <c r="J256" i="2"/>
  <c r="I256" i="2"/>
  <c r="I255" i="2" s="1"/>
  <c r="K255" i="2"/>
  <c r="J255" i="2"/>
  <c r="L252" i="2"/>
  <c r="L251" i="2" s="1"/>
  <c r="K252" i="2"/>
  <c r="K251" i="2" s="1"/>
  <c r="J252" i="2"/>
  <c r="J251" i="2" s="1"/>
  <c r="I252" i="2"/>
  <c r="I251" i="2"/>
  <c r="L248" i="2"/>
  <c r="K248" i="2"/>
  <c r="J248" i="2"/>
  <c r="I248" i="2"/>
  <c r="L245" i="2"/>
  <c r="K245" i="2"/>
  <c r="J245" i="2"/>
  <c r="I245" i="2"/>
  <c r="L243" i="2"/>
  <c r="L242" i="2" s="1"/>
  <c r="K243" i="2"/>
  <c r="J243" i="2"/>
  <c r="I243" i="2"/>
  <c r="I242" i="2" s="1"/>
  <c r="K242" i="2"/>
  <c r="J242" i="2"/>
  <c r="L236" i="2"/>
  <c r="K236" i="2"/>
  <c r="J236" i="2"/>
  <c r="J235" i="2" s="1"/>
  <c r="J234" i="2" s="1"/>
  <c r="I236" i="2"/>
  <c r="L235" i="2"/>
  <c r="L234" i="2" s="1"/>
  <c r="K235" i="2"/>
  <c r="K234" i="2" s="1"/>
  <c r="I235" i="2"/>
  <c r="I234" i="2"/>
  <c r="L232" i="2"/>
  <c r="K232" i="2"/>
  <c r="J232" i="2"/>
  <c r="J231" i="2" s="1"/>
  <c r="J230" i="2" s="1"/>
  <c r="I232" i="2"/>
  <c r="L231" i="2"/>
  <c r="L230" i="2" s="1"/>
  <c r="K231" i="2"/>
  <c r="K230" i="2" s="1"/>
  <c r="I231" i="2"/>
  <c r="I230" i="2"/>
  <c r="L223" i="2"/>
  <c r="K223" i="2"/>
  <c r="J223" i="2"/>
  <c r="J222" i="2" s="1"/>
  <c r="I223" i="2"/>
  <c r="L222" i="2"/>
  <c r="K222" i="2"/>
  <c r="I222" i="2"/>
  <c r="L220" i="2"/>
  <c r="L219" i="2" s="1"/>
  <c r="L218" i="2" s="1"/>
  <c r="K220" i="2"/>
  <c r="J220" i="2"/>
  <c r="I220" i="2"/>
  <c r="I219" i="2" s="1"/>
  <c r="I218" i="2" s="1"/>
  <c r="K219" i="2"/>
  <c r="J219" i="2"/>
  <c r="K218" i="2"/>
  <c r="L213" i="2"/>
  <c r="L212" i="2" s="1"/>
  <c r="L211" i="2" s="1"/>
  <c r="K213" i="2"/>
  <c r="J213" i="2"/>
  <c r="I213" i="2"/>
  <c r="I212" i="2" s="1"/>
  <c r="I211" i="2" s="1"/>
  <c r="K212" i="2"/>
  <c r="J212" i="2"/>
  <c r="J211" i="2" s="1"/>
  <c r="K211" i="2"/>
  <c r="L209" i="2"/>
  <c r="L208" i="2" s="1"/>
  <c r="K209" i="2"/>
  <c r="J209" i="2"/>
  <c r="I209" i="2"/>
  <c r="I208" i="2" s="1"/>
  <c r="K208" i="2"/>
  <c r="J208" i="2"/>
  <c r="L204" i="2"/>
  <c r="L203" i="2" s="1"/>
  <c r="K204" i="2"/>
  <c r="K203" i="2" s="1"/>
  <c r="J204" i="2"/>
  <c r="J203" i="2" s="1"/>
  <c r="I204" i="2"/>
  <c r="I203" i="2"/>
  <c r="L198" i="2"/>
  <c r="K198" i="2"/>
  <c r="J198" i="2"/>
  <c r="J197" i="2" s="1"/>
  <c r="I198" i="2"/>
  <c r="L197" i="2"/>
  <c r="K197" i="2"/>
  <c r="I197" i="2"/>
  <c r="L193" i="2"/>
  <c r="L192" i="2" s="1"/>
  <c r="K193" i="2"/>
  <c r="J193" i="2"/>
  <c r="I193" i="2"/>
  <c r="I192" i="2" s="1"/>
  <c r="K192" i="2"/>
  <c r="J192" i="2"/>
  <c r="L190" i="2"/>
  <c r="L189" i="2" s="1"/>
  <c r="L188" i="2" s="1"/>
  <c r="L187" i="2" s="1"/>
  <c r="K190" i="2"/>
  <c r="K189" i="2" s="1"/>
  <c r="K188" i="2" s="1"/>
  <c r="K187" i="2" s="1"/>
  <c r="J190" i="2"/>
  <c r="J189" i="2" s="1"/>
  <c r="J188" i="2" s="1"/>
  <c r="I190" i="2"/>
  <c r="I189" i="2"/>
  <c r="L182" i="2"/>
  <c r="K182" i="2"/>
  <c r="J182" i="2"/>
  <c r="J181" i="2" s="1"/>
  <c r="I182" i="2"/>
  <c r="L181" i="2"/>
  <c r="K181" i="2"/>
  <c r="I181" i="2"/>
  <c r="L177" i="2"/>
  <c r="L176" i="2" s="1"/>
  <c r="L175" i="2" s="1"/>
  <c r="K177" i="2"/>
  <c r="J177" i="2"/>
  <c r="I177" i="2"/>
  <c r="I176" i="2" s="1"/>
  <c r="I175" i="2" s="1"/>
  <c r="K176" i="2"/>
  <c r="J176" i="2"/>
  <c r="K175" i="2"/>
  <c r="L173" i="2"/>
  <c r="L172" i="2" s="1"/>
  <c r="L171" i="2" s="1"/>
  <c r="K173" i="2"/>
  <c r="J173" i="2"/>
  <c r="I173" i="2"/>
  <c r="I172" i="2" s="1"/>
  <c r="I171" i="2" s="1"/>
  <c r="I170" i="2" s="1"/>
  <c r="K172" i="2"/>
  <c r="J172" i="2"/>
  <c r="J171" i="2" s="1"/>
  <c r="K171" i="2"/>
  <c r="K170" i="2" s="1"/>
  <c r="L168" i="2"/>
  <c r="K168" i="2"/>
  <c r="J168" i="2"/>
  <c r="J167" i="2" s="1"/>
  <c r="I168" i="2"/>
  <c r="L167" i="2"/>
  <c r="K167" i="2"/>
  <c r="I167" i="2"/>
  <c r="L163" i="2"/>
  <c r="L162" i="2" s="1"/>
  <c r="L161" i="2" s="1"/>
  <c r="L160" i="2" s="1"/>
  <c r="K163" i="2"/>
  <c r="J163" i="2"/>
  <c r="I163" i="2"/>
  <c r="I162" i="2" s="1"/>
  <c r="I161" i="2" s="1"/>
  <c r="I160" i="2" s="1"/>
  <c r="K162" i="2"/>
  <c r="J162" i="2"/>
  <c r="J161" i="2" s="1"/>
  <c r="J160" i="2" s="1"/>
  <c r="K161" i="2"/>
  <c r="K160" i="2" s="1"/>
  <c r="L157" i="2"/>
  <c r="K157" i="2"/>
  <c r="J157" i="2"/>
  <c r="J156" i="2" s="1"/>
  <c r="J155" i="2" s="1"/>
  <c r="I157" i="2"/>
  <c r="L156" i="2"/>
  <c r="L155" i="2" s="1"/>
  <c r="K156" i="2"/>
  <c r="K155" i="2" s="1"/>
  <c r="I156" i="2"/>
  <c r="I155" i="2"/>
  <c r="L153" i="2"/>
  <c r="K153" i="2"/>
  <c r="J153" i="2"/>
  <c r="J152" i="2" s="1"/>
  <c r="I153" i="2"/>
  <c r="L152" i="2"/>
  <c r="K152" i="2"/>
  <c r="I152" i="2"/>
  <c r="L149" i="2"/>
  <c r="L148" i="2" s="1"/>
  <c r="L147" i="2" s="1"/>
  <c r="K149" i="2"/>
  <c r="J149" i="2"/>
  <c r="I149" i="2"/>
  <c r="I148" i="2" s="1"/>
  <c r="I147" i="2" s="1"/>
  <c r="K148" i="2"/>
  <c r="J148" i="2"/>
  <c r="J147" i="2" s="1"/>
  <c r="K147" i="2"/>
  <c r="L144" i="2"/>
  <c r="L143" i="2" s="1"/>
  <c r="L142" i="2" s="1"/>
  <c r="L141" i="2" s="1"/>
  <c r="K144" i="2"/>
  <c r="J144" i="2"/>
  <c r="I144" i="2"/>
  <c r="I143" i="2" s="1"/>
  <c r="I142" i="2" s="1"/>
  <c r="K143" i="2"/>
  <c r="J143" i="2"/>
  <c r="J142" i="2" s="1"/>
  <c r="K142" i="2"/>
  <c r="L139" i="2"/>
  <c r="K139" i="2"/>
  <c r="J139" i="2"/>
  <c r="J138" i="2" s="1"/>
  <c r="J137" i="2" s="1"/>
  <c r="I139" i="2"/>
  <c r="L138" i="2"/>
  <c r="L137" i="2" s="1"/>
  <c r="K138" i="2"/>
  <c r="K137" i="2" s="1"/>
  <c r="I138" i="2"/>
  <c r="I137" i="2"/>
  <c r="L135" i="2"/>
  <c r="K135" i="2"/>
  <c r="J135" i="2"/>
  <c r="J134" i="2" s="1"/>
  <c r="J133" i="2" s="1"/>
  <c r="I135" i="2"/>
  <c r="L134" i="2"/>
  <c r="L133" i="2" s="1"/>
  <c r="K134" i="2"/>
  <c r="K133" i="2" s="1"/>
  <c r="I134" i="2"/>
  <c r="I133" i="2"/>
  <c r="L131" i="2"/>
  <c r="K131" i="2"/>
  <c r="J131" i="2"/>
  <c r="J130" i="2" s="1"/>
  <c r="J129" i="2" s="1"/>
  <c r="I131" i="2"/>
  <c r="L130" i="2"/>
  <c r="L129" i="2" s="1"/>
  <c r="K130" i="2"/>
  <c r="K129" i="2" s="1"/>
  <c r="I130" i="2"/>
  <c r="I129" i="2"/>
  <c r="L127" i="2"/>
  <c r="K127" i="2"/>
  <c r="J127" i="2"/>
  <c r="J126" i="2" s="1"/>
  <c r="J125" i="2" s="1"/>
  <c r="I127" i="2"/>
  <c r="L126" i="2"/>
  <c r="L125" i="2" s="1"/>
  <c r="K126" i="2"/>
  <c r="K125" i="2" s="1"/>
  <c r="I126" i="2"/>
  <c r="I125" i="2"/>
  <c r="L123" i="2"/>
  <c r="K123" i="2"/>
  <c r="J123" i="2"/>
  <c r="J122" i="2" s="1"/>
  <c r="J121" i="2" s="1"/>
  <c r="I123" i="2"/>
  <c r="L122" i="2"/>
  <c r="L121" i="2" s="1"/>
  <c r="K122" i="2"/>
  <c r="K121" i="2" s="1"/>
  <c r="I122" i="2"/>
  <c r="I121" i="2"/>
  <c r="L118" i="2"/>
  <c r="K118" i="2"/>
  <c r="J118" i="2"/>
  <c r="J117" i="2" s="1"/>
  <c r="J116" i="2" s="1"/>
  <c r="I118" i="2"/>
  <c r="L117" i="2"/>
  <c r="L116" i="2" s="1"/>
  <c r="K117" i="2"/>
  <c r="K116" i="2" s="1"/>
  <c r="I117" i="2"/>
  <c r="I116" i="2"/>
  <c r="I115" i="2" s="1"/>
  <c r="L112" i="2"/>
  <c r="L111" i="2" s="1"/>
  <c r="K112" i="2"/>
  <c r="K111" i="2" s="1"/>
  <c r="J112" i="2"/>
  <c r="J111" i="2" s="1"/>
  <c r="I112" i="2"/>
  <c r="I111" i="2"/>
  <c r="L108" i="2"/>
  <c r="K108" i="2"/>
  <c r="J108" i="2"/>
  <c r="J107" i="2" s="1"/>
  <c r="I108" i="2"/>
  <c r="L107" i="2"/>
  <c r="K107" i="2"/>
  <c r="K106" i="2" s="1"/>
  <c r="I107" i="2"/>
  <c r="I106" i="2"/>
  <c r="L103" i="2"/>
  <c r="K103" i="2"/>
  <c r="J103" i="2"/>
  <c r="J102" i="2" s="1"/>
  <c r="J101" i="2" s="1"/>
  <c r="I103" i="2"/>
  <c r="L102" i="2"/>
  <c r="L101" i="2" s="1"/>
  <c r="K102" i="2"/>
  <c r="K101" i="2" s="1"/>
  <c r="I102" i="2"/>
  <c r="I101" i="2"/>
  <c r="L98" i="2"/>
  <c r="K98" i="2"/>
  <c r="J98" i="2"/>
  <c r="J97" i="2" s="1"/>
  <c r="J96" i="2" s="1"/>
  <c r="I98" i="2"/>
  <c r="L97" i="2"/>
  <c r="L96" i="2" s="1"/>
  <c r="K97" i="2"/>
  <c r="K96" i="2" s="1"/>
  <c r="I97" i="2"/>
  <c r="I96" i="2"/>
  <c r="I95" i="2" s="1"/>
  <c r="L91" i="2"/>
  <c r="L90" i="2" s="1"/>
  <c r="L89" i="2" s="1"/>
  <c r="L88" i="2" s="1"/>
  <c r="K91" i="2"/>
  <c r="K90" i="2" s="1"/>
  <c r="K89" i="2" s="1"/>
  <c r="K88" i="2" s="1"/>
  <c r="J91" i="2"/>
  <c r="J90" i="2" s="1"/>
  <c r="J89" i="2" s="1"/>
  <c r="J88" i="2" s="1"/>
  <c r="I91" i="2"/>
  <c r="I90" i="2"/>
  <c r="I89" i="2" s="1"/>
  <c r="I88" i="2" s="1"/>
  <c r="L86" i="2"/>
  <c r="L85" i="2" s="1"/>
  <c r="L84" i="2" s="1"/>
  <c r="K86" i="2"/>
  <c r="J86" i="2"/>
  <c r="I86" i="2"/>
  <c r="I85" i="2" s="1"/>
  <c r="I84" i="2" s="1"/>
  <c r="K85" i="2"/>
  <c r="J85" i="2"/>
  <c r="J84" i="2" s="1"/>
  <c r="K84" i="2"/>
  <c r="L80" i="2"/>
  <c r="L79" i="2" s="1"/>
  <c r="K80" i="2"/>
  <c r="J80" i="2"/>
  <c r="I80" i="2"/>
  <c r="I79" i="2" s="1"/>
  <c r="I68" i="2" s="1"/>
  <c r="I67" i="2" s="1"/>
  <c r="K79" i="2"/>
  <c r="J79" i="2"/>
  <c r="L75" i="2"/>
  <c r="L74" i="2" s="1"/>
  <c r="K75" i="2"/>
  <c r="K74" i="2" s="1"/>
  <c r="J75" i="2"/>
  <c r="J74" i="2" s="1"/>
  <c r="I75" i="2"/>
  <c r="I74" i="2"/>
  <c r="L70" i="2"/>
  <c r="K70" i="2"/>
  <c r="J70" i="2"/>
  <c r="J69" i="2" s="1"/>
  <c r="I70" i="2"/>
  <c r="L69" i="2"/>
  <c r="K69" i="2"/>
  <c r="I69" i="2"/>
  <c r="L50" i="2"/>
  <c r="L49" i="2" s="1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/>
  <c r="I48" i="2" s="1"/>
  <c r="I47" i="2" s="1"/>
  <c r="L45" i="2"/>
  <c r="L44" i="2" s="1"/>
  <c r="L43" i="2" s="1"/>
  <c r="K45" i="2"/>
  <c r="J45" i="2"/>
  <c r="I45" i="2"/>
  <c r="I44" i="2" s="1"/>
  <c r="I43" i="2" s="1"/>
  <c r="K44" i="2"/>
  <c r="J44" i="2"/>
  <c r="J43" i="2" s="1"/>
  <c r="K43" i="2"/>
  <c r="L41" i="2"/>
  <c r="K41" i="2"/>
  <c r="J41" i="2"/>
  <c r="I41" i="2"/>
  <c r="I38" i="2" s="1"/>
  <c r="I37" i="2" s="1"/>
  <c r="I36" i="2" s="1"/>
  <c r="L39" i="2"/>
  <c r="K39" i="2"/>
  <c r="J39" i="2"/>
  <c r="J38" i="2" s="1"/>
  <c r="J37" i="2" s="1"/>
  <c r="J36" i="2" s="1"/>
  <c r="I39" i="2"/>
  <c r="L38" i="2"/>
  <c r="L37" i="2" s="1"/>
  <c r="K38" i="2"/>
  <c r="K37" i="2" s="1"/>
  <c r="K36" i="2" s="1"/>
  <c r="L367" i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L360" i="1" s="1"/>
  <c r="K361" i="1"/>
  <c r="K360" i="1" s="1"/>
  <c r="J361" i="1"/>
  <c r="J360" i="1" s="1"/>
  <c r="I361" i="1"/>
  <c r="I360" i="1" s="1"/>
  <c r="L357" i="1"/>
  <c r="K357" i="1"/>
  <c r="J357" i="1"/>
  <c r="I357" i="1"/>
  <c r="L356" i="1"/>
  <c r="K356" i="1"/>
  <c r="J356" i="1"/>
  <c r="I356" i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K338" i="1" s="1"/>
  <c r="J340" i="1"/>
  <c r="J339" i="1" s="1"/>
  <c r="J338" i="1" s="1"/>
  <c r="I340" i="1"/>
  <c r="I339" i="1" s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9" i="1"/>
  <c r="K329" i="1"/>
  <c r="J329" i="1"/>
  <c r="I329" i="1"/>
  <c r="L328" i="1"/>
  <c r="K328" i="1"/>
  <c r="J328" i="1"/>
  <c r="I328" i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J308" i="1"/>
  <c r="J307" i="1" s="1"/>
  <c r="I308" i="1"/>
  <c r="I307" i="1" s="1"/>
  <c r="L302" i="1"/>
  <c r="L301" i="1" s="1"/>
  <c r="K302" i="1"/>
  <c r="J302" i="1"/>
  <c r="J301" i="1" s="1"/>
  <c r="I302" i="1"/>
  <c r="I301" i="1" s="1"/>
  <c r="K301" i="1"/>
  <c r="L299" i="1"/>
  <c r="L298" i="1" s="1"/>
  <c r="K299" i="1"/>
  <c r="K298" i="1" s="1"/>
  <c r="J299" i="1"/>
  <c r="J298" i="1" s="1"/>
  <c r="I299" i="1"/>
  <c r="I298" i="1" s="1"/>
  <c r="L296" i="1"/>
  <c r="K296" i="1"/>
  <c r="J296" i="1"/>
  <c r="I296" i="1"/>
  <c r="L295" i="1"/>
  <c r="K295" i="1"/>
  <c r="J295" i="1"/>
  <c r="I295" i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I275" i="1"/>
  <c r="I274" i="1" s="1"/>
  <c r="L270" i="1"/>
  <c r="L269" i="1" s="1"/>
  <c r="K270" i="1"/>
  <c r="K269" i="1" s="1"/>
  <c r="J270" i="1"/>
  <c r="J269" i="1" s="1"/>
  <c r="I270" i="1"/>
  <c r="I269" i="1" s="1"/>
  <c r="L267" i="1"/>
  <c r="K267" i="1"/>
  <c r="J267" i="1"/>
  <c r="I267" i="1"/>
  <c r="L266" i="1"/>
  <c r="K266" i="1"/>
  <c r="J266" i="1"/>
  <c r="I266" i="1"/>
  <c r="L264" i="1"/>
  <c r="L263" i="1" s="1"/>
  <c r="K264" i="1"/>
  <c r="J264" i="1"/>
  <c r="J263" i="1" s="1"/>
  <c r="I264" i="1"/>
  <c r="I263" i="1" s="1"/>
  <c r="K263" i="1"/>
  <c r="L260" i="1"/>
  <c r="L259" i="1" s="1"/>
  <c r="K260" i="1"/>
  <c r="K259" i="1" s="1"/>
  <c r="J260" i="1"/>
  <c r="J259" i="1" s="1"/>
  <c r="I260" i="1"/>
  <c r="I259" i="1" s="1"/>
  <c r="L256" i="1"/>
  <c r="K256" i="1"/>
  <c r="J256" i="1"/>
  <c r="I256" i="1"/>
  <c r="L255" i="1"/>
  <c r="K255" i="1"/>
  <c r="J255" i="1"/>
  <c r="I255" i="1"/>
  <c r="L252" i="1"/>
  <c r="L251" i="1" s="1"/>
  <c r="K252" i="1"/>
  <c r="K251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I241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3" i="1"/>
  <c r="L222" i="1" s="1"/>
  <c r="K223" i="1"/>
  <c r="K222" i="1" s="1"/>
  <c r="J223" i="1"/>
  <c r="J222" i="1" s="1"/>
  <c r="I223" i="1"/>
  <c r="I222" i="1" s="1"/>
  <c r="L220" i="1"/>
  <c r="K220" i="1"/>
  <c r="J220" i="1"/>
  <c r="I220" i="1"/>
  <c r="L219" i="1"/>
  <c r="L218" i="1" s="1"/>
  <c r="K219" i="1"/>
  <c r="K218" i="1" s="1"/>
  <c r="J219" i="1"/>
  <c r="J218" i="1" s="1"/>
  <c r="I219" i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K209" i="1"/>
  <c r="J209" i="1"/>
  <c r="I209" i="1"/>
  <c r="L208" i="1"/>
  <c r="K208" i="1"/>
  <c r="J208" i="1"/>
  <c r="I208" i="1"/>
  <c r="L204" i="1"/>
  <c r="L203" i="1" s="1"/>
  <c r="K204" i="1"/>
  <c r="J204" i="1"/>
  <c r="J203" i="1" s="1"/>
  <c r="I204" i="1"/>
  <c r="I203" i="1" s="1"/>
  <c r="K203" i="1"/>
  <c r="L198" i="1"/>
  <c r="L197" i="1" s="1"/>
  <c r="L188" i="1" s="1"/>
  <c r="L187" i="1" s="1"/>
  <c r="K198" i="1"/>
  <c r="K197" i="1" s="1"/>
  <c r="K188" i="1" s="1"/>
  <c r="K187" i="1" s="1"/>
  <c r="J198" i="1"/>
  <c r="J197" i="1" s="1"/>
  <c r="I198" i="1"/>
  <c r="I197" i="1" s="1"/>
  <c r="L193" i="1"/>
  <c r="K193" i="1"/>
  <c r="J193" i="1"/>
  <c r="I193" i="1"/>
  <c r="L192" i="1"/>
  <c r="K192" i="1"/>
  <c r="J192" i="1"/>
  <c r="I192" i="1"/>
  <c r="L190" i="1"/>
  <c r="K190" i="1"/>
  <c r="J190" i="1"/>
  <c r="J189" i="1" s="1"/>
  <c r="I190" i="1"/>
  <c r="I189" i="1" s="1"/>
  <c r="L189" i="1"/>
  <c r="K189" i="1"/>
  <c r="L182" i="1"/>
  <c r="L181" i="1" s="1"/>
  <c r="K182" i="1"/>
  <c r="K181" i="1" s="1"/>
  <c r="J182" i="1"/>
  <c r="J181" i="1" s="1"/>
  <c r="I182" i="1"/>
  <c r="I181" i="1" s="1"/>
  <c r="L177" i="1"/>
  <c r="K177" i="1"/>
  <c r="J177" i="1"/>
  <c r="I177" i="1"/>
  <c r="L176" i="1"/>
  <c r="K176" i="1"/>
  <c r="J176" i="1"/>
  <c r="I176" i="1"/>
  <c r="I175" i="1" s="1"/>
  <c r="L173" i="1"/>
  <c r="K173" i="1"/>
  <c r="J173" i="1"/>
  <c r="I173" i="1"/>
  <c r="L172" i="1"/>
  <c r="L171" i="1" s="1"/>
  <c r="K172" i="1"/>
  <c r="K171" i="1" s="1"/>
  <c r="J172" i="1"/>
  <c r="J171" i="1" s="1"/>
  <c r="I172" i="1"/>
  <c r="I171" i="1" s="1"/>
  <c r="I170" i="1" s="1"/>
  <c r="L168" i="1"/>
  <c r="L167" i="1" s="1"/>
  <c r="K168" i="1"/>
  <c r="K167" i="1" s="1"/>
  <c r="J168" i="1"/>
  <c r="J167" i="1" s="1"/>
  <c r="I168" i="1"/>
  <c r="I167" i="1" s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 s="1"/>
  <c r="I155" i="1" s="1"/>
  <c r="L153" i="1"/>
  <c r="L152" i="1" s="1"/>
  <c r="K153" i="1"/>
  <c r="K152" i="1" s="1"/>
  <c r="J153" i="1"/>
  <c r="J152" i="1" s="1"/>
  <c r="I153" i="1"/>
  <c r="I152" i="1" s="1"/>
  <c r="L149" i="1"/>
  <c r="K149" i="1"/>
  <c r="J149" i="1"/>
  <c r="I149" i="1"/>
  <c r="L148" i="1"/>
  <c r="L147" i="1" s="1"/>
  <c r="K148" i="1"/>
  <c r="K147" i="1" s="1"/>
  <c r="J148" i="1"/>
  <c r="J147" i="1" s="1"/>
  <c r="I148" i="1"/>
  <c r="I147" i="1" s="1"/>
  <c r="L144" i="1"/>
  <c r="K144" i="1"/>
  <c r="J144" i="1"/>
  <c r="I144" i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8" i="1"/>
  <c r="L117" i="1" s="1"/>
  <c r="L116" i="1" s="1"/>
  <c r="L115" i="1" s="1"/>
  <c r="K118" i="1"/>
  <c r="K117" i="1" s="1"/>
  <c r="K116" i="1" s="1"/>
  <c r="K115" i="1" s="1"/>
  <c r="J118" i="1"/>
  <c r="J117" i="1" s="1"/>
  <c r="J116" i="1" s="1"/>
  <c r="I118" i="1"/>
  <c r="I117" i="1" s="1"/>
  <c r="I116" i="1" s="1"/>
  <c r="I115" i="1" s="1"/>
  <c r="L112" i="1"/>
  <c r="K112" i="1"/>
  <c r="J112" i="1"/>
  <c r="I112" i="1"/>
  <c r="I111" i="1" s="1"/>
  <c r="L111" i="1"/>
  <c r="K111" i="1"/>
  <c r="J111" i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K86" i="1"/>
  <c r="J86" i="1"/>
  <c r="I86" i="1"/>
  <c r="L85" i="1"/>
  <c r="L84" i="1" s="1"/>
  <c r="K85" i="1"/>
  <c r="K84" i="1" s="1"/>
  <c r="J85" i="1"/>
  <c r="J84" i="1" s="1"/>
  <c r="I85" i="1"/>
  <c r="I84" i="1" s="1"/>
  <c r="L80" i="1"/>
  <c r="K80" i="1"/>
  <c r="J80" i="1"/>
  <c r="I80" i="1"/>
  <c r="L79" i="1"/>
  <c r="K79" i="1"/>
  <c r="J79" i="1"/>
  <c r="I79" i="1"/>
  <c r="L75" i="1"/>
  <c r="K75" i="1"/>
  <c r="J75" i="1"/>
  <c r="J74" i="1" s="1"/>
  <c r="I75" i="1"/>
  <c r="I74" i="1" s="1"/>
  <c r="L74" i="1"/>
  <c r="K74" i="1"/>
  <c r="L70" i="1"/>
  <c r="L69" i="1" s="1"/>
  <c r="L68" i="1" s="1"/>
  <c r="L67" i="1" s="1"/>
  <c r="K70" i="1"/>
  <c r="K69" i="1" s="1"/>
  <c r="K68" i="1" s="1"/>
  <c r="K67" i="1" s="1"/>
  <c r="J70" i="1"/>
  <c r="J69" i="1" s="1"/>
  <c r="J68" i="1" s="1"/>
  <c r="J67" i="1" s="1"/>
  <c r="I70" i="1"/>
  <c r="I69" i="1" s="1"/>
  <c r="L50" i="1"/>
  <c r="K50" i="1"/>
  <c r="J50" i="1"/>
  <c r="I50" i="1"/>
  <c r="I49" i="1" s="1"/>
  <c r="I48" i="1" s="1"/>
  <c r="I47" i="1" s="1"/>
  <c r="L49" i="1"/>
  <c r="K49" i="1"/>
  <c r="J49" i="1"/>
  <c r="L48" i="1"/>
  <c r="L47" i="1" s="1"/>
  <c r="K48" i="1"/>
  <c r="K47" i="1" s="1"/>
  <c r="J48" i="1"/>
  <c r="J47" i="1" s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L39" i="1"/>
  <c r="L38" i="1" s="1"/>
  <c r="L37" i="1" s="1"/>
  <c r="L36" i="1" s="1"/>
  <c r="K39" i="1"/>
  <c r="K38" i="1" s="1"/>
  <c r="K37" i="1" s="1"/>
  <c r="J39" i="1"/>
  <c r="J38" i="1" s="1"/>
  <c r="J37" i="1" s="1"/>
  <c r="I39" i="1"/>
  <c r="I38" i="1" s="1"/>
  <c r="I37" i="1" s="1"/>
  <c r="L102" i="4" l="1"/>
  <c r="J157" i="4"/>
  <c r="J156" i="4" s="1"/>
  <c r="K171" i="4"/>
  <c r="L91" i="4"/>
  <c r="K34" i="4"/>
  <c r="K33" i="4" s="1"/>
  <c r="K32" i="4" s="1"/>
  <c r="I34" i="4"/>
  <c r="I33" i="4" s="1"/>
  <c r="I32" i="4" s="1"/>
  <c r="J303" i="4"/>
  <c r="J34" i="4"/>
  <c r="J33" i="4" s="1"/>
  <c r="J32" i="4" s="1"/>
  <c r="K166" i="4"/>
  <c r="L171" i="4"/>
  <c r="L166" i="4" s="1"/>
  <c r="L214" i="4"/>
  <c r="L269" i="4"/>
  <c r="L303" i="4"/>
  <c r="L302" i="4" s="1"/>
  <c r="K184" i="4"/>
  <c r="K183" i="4" s="1"/>
  <c r="L34" i="4"/>
  <c r="L33" i="4" s="1"/>
  <c r="L32" i="4" s="1"/>
  <c r="I102" i="4"/>
  <c r="I91" i="4"/>
  <c r="I64" i="4"/>
  <c r="I63" i="4" s="1"/>
  <c r="K102" i="4"/>
  <c r="K91" i="4" s="1"/>
  <c r="L111" i="4"/>
  <c r="L157" i="4"/>
  <c r="L156" i="4" s="1"/>
  <c r="I303" i="4"/>
  <c r="L64" i="4"/>
  <c r="L63" i="4" s="1"/>
  <c r="I214" i="4"/>
  <c r="K269" i="4"/>
  <c r="K303" i="4"/>
  <c r="K302" i="4" s="1"/>
  <c r="I95" i="6"/>
  <c r="L141" i="6"/>
  <c r="I68" i="6"/>
  <c r="I67" i="6" s="1"/>
  <c r="K188" i="6"/>
  <c r="J141" i="6"/>
  <c r="L218" i="6"/>
  <c r="K273" i="6"/>
  <c r="L306" i="6"/>
  <c r="L305" i="6" s="1"/>
  <c r="I338" i="6"/>
  <c r="I161" i="6"/>
  <c r="I160" i="6" s="1"/>
  <c r="I170" i="6"/>
  <c r="L241" i="6"/>
  <c r="L240" i="6" s="1"/>
  <c r="J307" i="6"/>
  <c r="J306" i="6" s="1"/>
  <c r="J305" i="6" s="1"/>
  <c r="J338" i="6"/>
  <c r="L273" i="6"/>
  <c r="K307" i="6"/>
  <c r="K306" i="6" s="1"/>
  <c r="K141" i="6"/>
  <c r="K161" i="6"/>
  <c r="K160" i="6" s="1"/>
  <c r="L338" i="6"/>
  <c r="K338" i="6"/>
  <c r="L161" i="6"/>
  <c r="L160" i="6" s="1"/>
  <c r="J38" i="6"/>
  <c r="J37" i="6" s="1"/>
  <c r="J36" i="6" s="1"/>
  <c r="K106" i="6"/>
  <c r="K95" i="6" s="1"/>
  <c r="K38" i="6"/>
  <c r="K37" i="6" s="1"/>
  <c r="K68" i="6"/>
  <c r="K67" i="6" s="1"/>
  <c r="I175" i="6"/>
  <c r="I47" i="11"/>
  <c r="I30" i="11" s="1"/>
  <c r="I91" i="11" s="1"/>
  <c r="J30" i="11"/>
  <c r="J91" i="11" s="1"/>
  <c r="J47" i="11"/>
  <c r="K47" i="11"/>
  <c r="K30" i="11" s="1"/>
  <c r="K91" i="11" s="1"/>
  <c r="I241" i="6"/>
  <c r="J273" i="6"/>
  <c r="I306" i="6"/>
  <c r="I305" i="6" s="1"/>
  <c r="L106" i="6"/>
  <c r="L95" i="6" s="1"/>
  <c r="L68" i="6"/>
  <c r="L67" i="6" s="1"/>
  <c r="L35" i="6" s="1"/>
  <c r="J115" i="6"/>
  <c r="L170" i="6"/>
  <c r="J106" i="6"/>
  <c r="J95" i="6" s="1"/>
  <c r="K115" i="6"/>
  <c r="J175" i="6"/>
  <c r="J170" i="6" s="1"/>
  <c r="J68" i="6"/>
  <c r="J67" i="6" s="1"/>
  <c r="K175" i="6"/>
  <c r="K170" i="6" s="1"/>
  <c r="L187" i="6"/>
  <c r="J218" i="6"/>
  <c r="K36" i="6"/>
  <c r="I188" i="6"/>
  <c r="I187" i="6" s="1"/>
  <c r="K218" i="6"/>
  <c r="J241" i="6"/>
  <c r="I115" i="6"/>
  <c r="J188" i="6"/>
  <c r="K187" i="6"/>
  <c r="K241" i="6"/>
  <c r="I273" i="6"/>
  <c r="I141" i="6"/>
  <c r="L141" i="15"/>
  <c r="I115" i="15"/>
  <c r="L188" i="15"/>
  <c r="I338" i="15"/>
  <c r="K115" i="15"/>
  <c r="J306" i="15"/>
  <c r="J338" i="15"/>
  <c r="K95" i="15"/>
  <c r="J240" i="15"/>
  <c r="K338" i="15"/>
  <c r="K68" i="15"/>
  <c r="K67" i="15" s="1"/>
  <c r="K35" i="15" s="1"/>
  <c r="J161" i="15"/>
  <c r="J160" i="15" s="1"/>
  <c r="J170" i="15"/>
  <c r="I241" i="15"/>
  <c r="I240" i="15" s="1"/>
  <c r="J68" i="15"/>
  <c r="J67" i="15" s="1"/>
  <c r="J35" i="15" s="1"/>
  <c r="K161" i="15"/>
  <c r="K160" i="15" s="1"/>
  <c r="K170" i="15"/>
  <c r="K273" i="15"/>
  <c r="I35" i="15"/>
  <c r="I170" i="15"/>
  <c r="L218" i="15"/>
  <c r="L241" i="15"/>
  <c r="L240" i="15" s="1"/>
  <c r="K241" i="15"/>
  <c r="K240" i="15" s="1"/>
  <c r="J273" i="15"/>
  <c r="L95" i="15"/>
  <c r="I306" i="15"/>
  <c r="I305" i="15" s="1"/>
  <c r="I186" i="15" s="1"/>
  <c r="I95" i="15"/>
  <c r="L170" i="15"/>
  <c r="L273" i="15"/>
  <c r="K306" i="15"/>
  <c r="L35" i="15"/>
  <c r="L115" i="15"/>
  <c r="L305" i="15"/>
  <c r="J36" i="5"/>
  <c r="L115" i="5"/>
  <c r="L35" i="5" s="1"/>
  <c r="I306" i="5"/>
  <c r="I305" i="5" s="1"/>
  <c r="K338" i="5"/>
  <c r="K36" i="5"/>
  <c r="I106" i="5"/>
  <c r="I95" i="5" s="1"/>
  <c r="I35" i="5" s="1"/>
  <c r="I115" i="5"/>
  <c r="L306" i="5"/>
  <c r="L305" i="5" s="1"/>
  <c r="L338" i="5"/>
  <c r="J188" i="5"/>
  <c r="J187" i="5" s="1"/>
  <c r="K187" i="5"/>
  <c r="L188" i="5"/>
  <c r="L187" i="5" s="1"/>
  <c r="J95" i="5"/>
  <c r="J141" i="5"/>
  <c r="J161" i="5"/>
  <c r="J160" i="5" s="1"/>
  <c r="J170" i="5"/>
  <c r="I273" i="5"/>
  <c r="K141" i="5"/>
  <c r="K161" i="5"/>
  <c r="K160" i="5" s="1"/>
  <c r="K170" i="5"/>
  <c r="L273" i="5"/>
  <c r="L240" i="5" s="1"/>
  <c r="J306" i="5"/>
  <c r="J305" i="5" s="1"/>
  <c r="J106" i="5"/>
  <c r="I141" i="5"/>
  <c r="I170" i="5"/>
  <c r="K306" i="5"/>
  <c r="K106" i="5"/>
  <c r="K95" i="5" s="1"/>
  <c r="K241" i="5"/>
  <c r="K240" i="5" s="1"/>
  <c r="J273" i="5"/>
  <c r="J240" i="5" s="1"/>
  <c r="I68" i="5"/>
  <c r="I67" i="5" s="1"/>
  <c r="I241" i="5"/>
  <c r="I240" i="5" s="1"/>
  <c r="I186" i="5" s="1"/>
  <c r="K273" i="5"/>
  <c r="L141" i="5"/>
  <c r="J184" i="4"/>
  <c r="J334" i="4"/>
  <c r="L237" i="4"/>
  <c r="K334" i="4"/>
  <c r="I166" i="4"/>
  <c r="K137" i="4"/>
  <c r="I157" i="4"/>
  <c r="I156" i="4" s="1"/>
  <c r="J137" i="4"/>
  <c r="K157" i="4"/>
  <c r="K156" i="4" s="1"/>
  <c r="J102" i="4"/>
  <c r="J91" i="4" s="1"/>
  <c r="I111" i="4"/>
  <c r="I137" i="4"/>
  <c r="J111" i="4"/>
  <c r="I184" i="4"/>
  <c r="J237" i="4"/>
  <c r="J64" i="4"/>
  <c r="J63" i="4" s="1"/>
  <c r="K111" i="4"/>
  <c r="J171" i="4"/>
  <c r="J166" i="4" s="1"/>
  <c r="J214" i="4"/>
  <c r="K237" i="4"/>
  <c r="I269" i="4"/>
  <c r="I302" i="4"/>
  <c r="I334" i="4"/>
  <c r="K64" i="4"/>
  <c r="K63" i="4" s="1"/>
  <c r="L137" i="4"/>
  <c r="L184" i="4"/>
  <c r="I237" i="4"/>
  <c r="J269" i="4"/>
  <c r="J302" i="4"/>
  <c r="L334" i="4"/>
  <c r="K141" i="3"/>
  <c r="J36" i="3"/>
  <c r="L68" i="3"/>
  <c r="L67" i="3" s="1"/>
  <c r="L35" i="3" s="1"/>
  <c r="J141" i="3"/>
  <c r="K187" i="3"/>
  <c r="J338" i="3"/>
  <c r="K106" i="3"/>
  <c r="K95" i="3" s="1"/>
  <c r="K35" i="3" s="1"/>
  <c r="L241" i="3"/>
  <c r="L240" i="3" s="1"/>
  <c r="K240" i="3"/>
  <c r="L273" i="3"/>
  <c r="L306" i="3"/>
  <c r="K338" i="3"/>
  <c r="J305" i="3"/>
  <c r="L115" i="3"/>
  <c r="L338" i="3"/>
  <c r="J187" i="3"/>
  <c r="J161" i="3"/>
  <c r="J160" i="3" s="1"/>
  <c r="L175" i="3"/>
  <c r="L170" i="3" s="1"/>
  <c r="J95" i="3"/>
  <c r="L95" i="3"/>
  <c r="L141" i="3"/>
  <c r="I170" i="3"/>
  <c r="J106" i="3"/>
  <c r="K305" i="3"/>
  <c r="I188" i="3"/>
  <c r="I187" i="3" s="1"/>
  <c r="I186" i="3" s="1"/>
  <c r="J115" i="3"/>
  <c r="I141" i="3"/>
  <c r="J170" i="3"/>
  <c r="I68" i="3"/>
  <c r="I67" i="3" s="1"/>
  <c r="I35" i="3" s="1"/>
  <c r="I370" i="3" s="1"/>
  <c r="L161" i="3"/>
  <c r="L160" i="3" s="1"/>
  <c r="K95" i="2"/>
  <c r="I306" i="2"/>
  <c r="L338" i="2"/>
  <c r="J187" i="2"/>
  <c r="J241" i="2"/>
  <c r="J95" i="2"/>
  <c r="K141" i="2"/>
  <c r="K35" i="2" s="1"/>
  <c r="K370" i="2" s="1"/>
  <c r="I241" i="2"/>
  <c r="J141" i="2"/>
  <c r="K273" i="2"/>
  <c r="L170" i="2"/>
  <c r="K68" i="2"/>
  <c r="K67" i="2" s="1"/>
  <c r="L106" i="2"/>
  <c r="L95" i="2" s="1"/>
  <c r="K115" i="2"/>
  <c r="L273" i="2"/>
  <c r="L68" i="2"/>
  <c r="L67" i="2" s="1"/>
  <c r="L115" i="2"/>
  <c r="I141" i="2"/>
  <c r="I35" i="2" s="1"/>
  <c r="J175" i="2"/>
  <c r="J170" i="2" s="1"/>
  <c r="L241" i="2"/>
  <c r="K241" i="2"/>
  <c r="K240" i="2" s="1"/>
  <c r="L36" i="2"/>
  <c r="J106" i="2"/>
  <c r="I188" i="2"/>
  <c r="I187" i="2" s="1"/>
  <c r="J273" i="2"/>
  <c r="K306" i="2"/>
  <c r="K305" i="2" s="1"/>
  <c r="K186" i="2" s="1"/>
  <c r="L306" i="2"/>
  <c r="L305" i="2" s="1"/>
  <c r="J68" i="2"/>
  <c r="J67" i="2" s="1"/>
  <c r="J115" i="2"/>
  <c r="J218" i="2"/>
  <c r="I273" i="2"/>
  <c r="I338" i="2"/>
  <c r="I338" i="1"/>
  <c r="L338" i="1"/>
  <c r="I306" i="1"/>
  <c r="I305" i="1" s="1"/>
  <c r="J170" i="1"/>
  <c r="J95" i="1"/>
  <c r="J306" i="1"/>
  <c r="J305" i="1" s="1"/>
  <c r="J115" i="1"/>
  <c r="K95" i="1"/>
  <c r="K306" i="1"/>
  <c r="K305" i="1" s="1"/>
  <c r="I273" i="1"/>
  <c r="I240" i="1" s="1"/>
  <c r="L306" i="1"/>
  <c r="I36" i="1"/>
  <c r="J175" i="1"/>
  <c r="K241" i="1"/>
  <c r="K240" i="1" s="1"/>
  <c r="K186" i="1" s="1"/>
  <c r="J273" i="1"/>
  <c r="J36" i="1"/>
  <c r="K175" i="1"/>
  <c r="K170" i="1" s="1"/>
  <c r="I188" i="1"/>
  <c r="I187" i="1" s="1"/>
  <c r="L241" i="1"/>
  <c r="K273" i="1"/>
  <c r="I95" i="1"/>
  <c r="L95" i="1"/>
  <c r="J241" i="1"/>
  <c r="K36" i="1"/>
  <c r="I68" i="1"/>
  <c r="I67" i="1" s="1"/>
  <c r="L175" i="1"/>
  <c r="L170" i="1" s="1"/>
  <c r="L35" i="1" s="1"/>
  <c r="J188" i="1"/>
  <c r="J187" i="1" s="1"/>
  <c r="I218" i="1"/>
  <c r="L273" i="1"/>
  <c r="P340" i="6"/>
  <c r="O340" i="6"/>
  <c r="N340" i="6"/>
  <c r="M340" i="6"/>
  <c r="P223" i="6"/>
  <c r="O223" i="6"/>
  <c r="N223" i="6"/>
  <c r="M223" i="6"/>
  <c r="P340" i="15"/>
  <c r="O340" i="15"/>
  <c r="N340" i="15"/>
  <c r="M340" i="15"/>
  <c r="P223" i="15"/>
  <c r="O223" i="15"/>
  <c r="N223" i="15"/>
  <c r="M223" i="15"/>
  <c r="P340" i="5"/>
  <c r="O340" i="5"/>
  <c r="N340" i="5"/>
  <c r="M340" i="5"/>
  <c r="P223" i="5"/>
  <c r="O223" i="5"/>
  <c r="N223" i="5"/>
  <c r="M223" i="5"/>
  <c r="P336" i="4"/>
  <c r="O336" i="4"/>
  <c r="N336" i="4"/>
  <c r="M336" i="4"/>
  <c r="P219" i="4"/>
  <c r="O219" i="4"/>
  <c r="N219" i="4"/>
  <c r="M219" i="4"/>
  <c r="P340" i="3"/>
  <c r="O340" i="3"/>
  <c r="N340" i="3"/>
  <c r="M340" i="3"/>
  <c r="P223" i="3"/>
  <c r="O223" i="3"/>
  <c r="N223" i="3"/>
  <c r="M223" i="3"/>
  <c r="P340" i="2"/>
  <c r="O340" i="2"/>
  <c r="N340" i="2"/>
  <c r="M340" i="2"/>
  <c r="P223" i="2"/>
  <c r="O223" i="2"/>
  <c r="N223" i="2"/>
  <c r="M223" i="2"/>
  <c r="P340" i="1"/>
  <c r="O340" i="1"/>
  <c r="N340" i="1"/>
  <c r="M340" i="1"/>
  <c r="P223" i="1"/>
  <c r="O223" i="1"/>
  <c r="N223" i="1"/>
  <c r="M223" i="1"/>
  <c r="C25" i="14"/>
  <c r="C28" i="14"/>
  <c r="D23" i="14"/>
  <c r="I301" i="4" l="1"/>
  <c r="L236" i="4"/>
  <c r="K236" i="4"/>
  <c r="L183" i="4"/>
  <c r="K301" i="4"/>
  <c r="K182" i="4" s="1"/>
  <c r="K31" i="4"/>
  <c r="I31" i="4"/>
  <c r="J236" i="4"/>
  <c r="I183" i="4"/>
  <c r="I182" i="4" s="1"/>
  <c r="I366" i="4" s="1"/>
  <c r="I35" i="6"/>
  <c r="K240" i="6"/>
  <c r="L186" i="6"/>
  <c r="K305" i="6"/>
  <c r="K186" i="6"/>
  <c r="J240" i="6"/>
  <c r="L370" i="6"/>
  <c r="K35" i="6"/>
  <c r="K370" i="6" s="1"/>
  <c r="J35" i="6"/>
  <c r="J187" i="6"/>
  <c r="J186" i="6" s="1"/>
  <c r="I240" i="6"/>
  <c r="I186" i="6" s="1"/>
  <c r="I370" i="6" s="1"/>
  <c r="K305" i="15"/>
  <c r="K186" i="15" s="1"/>
  <c r="K370" i="15" s="1"/>
  <c r="J305" i="15"/>
  <c r="J186" i="15" s="1"/>
  <c r="J370" i="15" s="1"/>
  <c r="I370" i="15"/>
  <c r="L187" i="15"/>
  <c r="L186" i="15" s="1"/>
  <c r="L370" i="15" s="1"/>
  <c r="I370" i="5"/>
  <c r="K35" i="5"/>
  <c r="K305" i="5"/>
  <c r="L186" i="5"/>
  <c r="L370" i="5" s="1"/>
  <c r="K186" i="5"/>
  <c r="J186" i="5"/>
  <c r="J35" i="5"/>
  <c r="J370" i="5" s="1"/>
  <c r="J31" i="4"/>
  <c r="L31" i="4"/>
  <c r="J301" i="4"/>
  <c r="J183" i="4"/>
  <c r="J182" i="4" s="1"/>
  <c r="L301" i="4"/>
  <c r="L182" i="4" s="1"/>
  <c r="I236" i="4"/>
  <c r="K370" i="3"/>
  <c r="L186" i="3"/>
  <c r="L370" i="3" s="1"/>
  <c r="J35" i="3"/>
  <c r="J370" i="3" s="1"/>
  <c r="J186" i="3"/>
  <c r="K186" i="3"/>
  <c r="L305" i="3"/>
  <c r="J35" i="2"/>
  <c r="J370" i="2" s="1"/>
  <c r="J240" i="2"/>
  <c r="J186" i="2"/>
  <c r="L35" i="2"/>
  <c r="I305" i="2"/>
  <c r="L240" i="2"/>
  <c r="L186" i="2" s="1"/>
  <c r="I240" i="2"/>
  <c r="I186" i="2" s="1"/>
  <c r="I370" i="2" s="1"/>
  <c r="I186" i="1"/>
  <c r="J35" i="1"/>
  <c r="K35" i="1"/>
  <c r="K370" i="1" s="1"/>
  <c r="J240" i="1"/>
  <c r="J186" i="1" s="1"/>
  <c r="I35" i="1"/>
  <c r="I370" i="1" s="1"/>
  <c r="L305" i="1"/>
  <c r="L240" i="1"/>
  <c r="L186" i="1" s="1"/>
  <c r="L370" i="1" s="1"/>
  <c r="D41" i="14"/>
  <c r="K366" i="4" l="1"/>
  <c r="J370" i="6"/>
  <c r="K370" i="5"/>
  <c r="L366" i="4"/>
  <c r="J366" i="4"/>
  <c r="L370" i="2"/>
  <c r="J370" i="1"/>
  <c r="C40" i="14"/>
  <c r="C39" i="14"/>
  <c r="C38" i="14"/>
  <c r="C37" i="14"/>
  <c r="C36" i="14"/>
  <c r="C35" i="14"/>
  <c r="C34" i="14"/>
  <c r="C33" i="14"/>
  <c r="C32" i="14"/>
  <c r="H23" i="14"/>
  <c r="H41" i="14" s="1"/>
  <c r="F23" i="14"/>
  <c r="F41" i="14" s="1"/>
  <c r="C30" i="14"/>
  <c r="C29" i="14"/>
  <c r="C27" i="14"/>
  <c r="C26" i="14"/>
  <c r="C24" i="14"/>
  <c r="G23" i="14"/>
  <c r="E23" i="14"/>
  <c r="E41" i="14" s="1"/>
  <c r="C22" i="14"/>
  <c r="C21" i="14"/>
  <c r="C19" i="14"/>
  <c r="G41" i="14" l="1"/>
  <c r="C41" i="14" s="1"/>
  <c r="C23" i="14"/>
  <c r="F26" i="12"/>
  <c r="E26" i="12"/>
  <c r="D26" i="12"/>
  <c r="H22" i="12"/>
  <c r="H26" i="12" s="1"/>
  <c r="I24" i="13"/>
  <c r="H24" i="13"/>
  <c r="G24" i="13"/>
  <c r="F24" i="13"/>
  <c r="K18" i="13"/>
  <c r="K25" i="13" s="1"/>
  <c r="J24" i="13"/>
</calcChain>
</file>

<file path=xl/sharedStrings.xml><?xml version="1.0" encoding="utf-8"?>
<sst xmlns="http://schemas.openxmlformats.org/spreadsheetml/2006/main" count="3158" uniqueCount="415">
  <si>
    <t>1 priedas</t>
  </si>
  <si>
    <t xml:space="preserve">       </t>
  </si>
  <si>
    <t>Gargždų muzikos mokykla, 191649661, Kvietinių 2, Gargždai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</si>
  <si>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</si>
  <si>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</si>
  <si>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</si>
  <si>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</si>
  <si>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</si>
  <si>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</si>
  <si>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</si>
  <si>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</si>
  <si>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</si>
  <si>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Ministerijos / Savivaldybės</t>
  </si>
  <si>
    <t>Departamento</t>
  </si>
  <si>
    <t>Neformalusis vaikų švietimas</t>
  </si>
  <si>
    <t>Įstaigos</t>
  </si>
  <si>
    <t>191649661</t>
  </si>
  <si>
    <t>1.1.2.3. Neformaliojo ugdymo programų įgyvendinimas ir tinkamos aplinkos užtikrinimas Gargždų muzikos mokykloje</t>
  </si>
  <si>
    <t>Programos</t>
  </si>
  <si>
    <t>1</t>
  </si>
  <si>
    <t>Finansavimo šaltinio</t>
  </si>
  <si>
    <t>ML</t>
  </si>
  <si>
    <t>Valstybės funkcijos</t>
  </si>
  <si>
    <t>09</t>
  </si>
  <si>
    <t>05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</si>
  <si>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</si>
  <si>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</si>
  <si>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</si>
  <si>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</si>
  <si>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</si>
  <si>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</si>
  <si>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</si>
  <si>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</si>
  <si>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</si>
  <si>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</si>
  <si>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</si>
  <si>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</si>
  <si>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</si>
  <si>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</si>
  <si>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</si>
  <si>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</si>
  <si>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</si>
  <si>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</si>
  <si>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</si>
  <si>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</si>
  <si>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</si>
  <si>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</si>
  <si>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</si>
  <si>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</si>
  <si>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</si>
  <si>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</si>
  <si>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</si>
  <si>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</si>
  <si>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</si>
  <si>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</si>
  <si>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</si>
  <si>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</si>
  <si>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</si>
  <si>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</si>
  <si>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</si>
  <si>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</si>
  <si>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</si>
  <si>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</si>
  <si>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</si>
  <si>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</si>
  <si>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</si>
  <si>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</si>
  <si>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</si>
  <si>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</si>
  <si>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</si>
  <si>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</si>
  <si>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</si>
  <si>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</si>
  <si>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</si>
  <si>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</si>
  <si>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</si>
  <si>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</si>
  <si>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</si>
  <si>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</si>
  <si>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</si>
  <si>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</si>
  <si>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</si>
  <si>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</si>
  <si>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</si>
  <si>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</si>
  <si>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</si>
  <si>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</si>
  <si>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</si>
  <si>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</si>
  <si>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</si>
  <si>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</si>
  <si>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</si>
  <si>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</si>
  <si>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</si>
  <si>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</si>
  <si>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</si>
  <si>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</si>
  <si>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</si>
  <si>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</si>
  <si>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</si>
  <si>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</si>
  <si>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</si>
  <si>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</si>
  <si>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</si>
  <si>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</si>
  <si>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</si>
  <si>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</si>
  <si>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</si>
  <si>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</si>
  <si>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</si>
  <si>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</si>
  <si>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</si>
  <si>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</si>
  <si>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</si>
  <si>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</si>
  <si>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</si>
  <si>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</si>
  <si>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</si>
  <si>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</si>
  <si>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</si>
  <si>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</si>
  <si>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</si>
  <si>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</si>
  <si>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</si>
  <si>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</si>
  <si>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</si>
  <si>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</si>
  <si>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</si>
  <si>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</si>
  <si>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</si>
  <si>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</si>
  <si>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</si>
  <si>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</si>
  <si>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</si>
  <si>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</si>
  <si>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</si>
  <si>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</si>
  <si>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</si>
  <si>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</si>
  <si>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</si>
  <si>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</si>
  <si>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</si>
  <si>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</si>
  <si>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</si>
  <si>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</si>
  <si>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</si>
  <si>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</si>
  <si>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</si>
  <si>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</si>
  <si>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</si>
  <si>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</si>
  <si>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</si>
  <si>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</si>
  <si>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</si>
  <si>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</si>
  <si>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</si>
  <si>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</si>
  <si>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</si>
  <si>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</si>
  <si>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</si>
  <si>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</si>
  <si>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</si>
  <si>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</si>
  <si>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</si>
  <si>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</si>
  <si>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</si>
  <si>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</si>
  <si>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</si>
  <si>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</si>
  <si>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</si>
  <si>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</si>
  <si>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</si>
  <si>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</si>
  <si>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</si>
  <si>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</si>
  <si>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</si>
  <si>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</si>
  <si>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</si>
  <si>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</si>
  <si>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</si>
  <si>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</si>
  <si>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</si>
  <si>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</si>
  <si>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</si>
  <si>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</si>
  <si>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</si>
  <si>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</si>
  <si>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</si>
  <si>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</si>
  <si>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</si>
  <si>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</si>
  <si>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</si>
  <si>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</si>
  <si>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</si>
  <si>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</si>
  <si>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</si>
  <si>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</si>
  <si>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</si>
  <si>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</si>
  <si>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</si>
  <si>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</si>
  <si>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</si>
  <si>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</si>
  <si>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</si>
  <si>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</si>
  <si>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</si>
  <si>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</si>
  <si>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</si>
  <si>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</si>
  <si>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</si>
  <si>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</si>
  <si>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</si>
  <si>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</si>
  <si>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</si>
  <si>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</si>
  <si>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</si>
  <si>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</si>
  <si>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</si>
  <si>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</si>
  <si>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</si>
  <si>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</si>
  <si>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</si>
  <si>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</si>
  <si>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</si>
  <si>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</si>
  <si>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</si>
  <si>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</si>
  <si>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</si>
  <si>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</si>
  <si>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</si>
  <si>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</si>
  <si>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S</t>
  </si>
  <si>
    <t>Pajamos už paslaugas ir nuomą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</si>
  <si>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</si>
  <si>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</si>
  <si>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</si>
  <si>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</si>
  <si>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</si>
  <si>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</si>
  <si>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</si>
  <si>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Kvietinių 2,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</si>
  <si>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</si>
  <si>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</si>
  <si>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</si>
  <si>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</si>
  <si>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</si>
  <si>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</si>
  <si>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</si>
  <si>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</si>
  <si>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</si>
  <si>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09.05.01.01.</t>
  </si>
  <si>
    <t>Iš viso</t>
  </si>
  <si>
    <t>Atsargoms</t>
  </si>
  <si>
    <t>(Parašas) (Vardas ir pavardė)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</si>
  <si>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</si>
  <si>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</si>
  <si>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</si>
  <si>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</si>
  <si>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</si>
  <si>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</si>
  <si>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</si>
  <si>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</si>
  <si>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</si>
  <si>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</si>
  <si>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</si>
  <si>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</si>
  <si>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</si>
  <si>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</si>
  <si>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</si>
  <si>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</si>
  <si>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</si>
  <si>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</si>
  <si>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</si>
  <si>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</si>
  <si>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</si>
  <si>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</si>
  <si>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Ieva Kazlauskienė, el. p.ieva.kazlauskiene@krcb.lt, tel. Nr.  +370 659 91301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</si>
  <si>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</si>
  <si>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</si>
  <si>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</si>
  <si>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</si>
  <si>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</si>
  <si>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</si>
  <si>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</si>
  <si>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</si>
  <si>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</si>
  <si>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</si>
  <si>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</si>
  <si>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</si>
  <si>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</si>
  <si>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</si>
  <si>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</si>
  <si>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</si>
  <si>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</si>
  <si>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</si>
  <si>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</si>
  <si>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</si>
  <si>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</si>
  <si>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</si>
  <si>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</si>
  <si>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</si>
  <si>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Ieva Kazlauskienė,el. p. ieva.kazlauskiene@krcb.lt, tel. Nr. +370 65991301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</si>
  <si>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</si>
  <si>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</si>
  <si>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</si>
  <si>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</si>
  <si>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</si>
  <si>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</si>
  <si>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</si>
  <si>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</si>
  <si>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</si>
  <si>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</si>
  <si>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</si>
  <si>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</si>
  <si>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</si>
  <si>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</si>
  <si>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</si>
  <si>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</si>
  <si>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</si>
  <si>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</si>
  <si>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</si>
  <si>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</si>
  <si>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</si>
  <si>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</si>
  <si>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</si>
  <si>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</si>
  <si>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</si>
  <si>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</si>
  <si>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</si>
  <si>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</si>
  <si>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</si>
  <si>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</si>
  <si>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</si>
  <si>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</si>
  <si>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</si>
  <si>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</si>
  <si>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</si>
  <si>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</si>
  <si>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</si>
  <si>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</si>
  <si>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</si>
  <si>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</si>
  <si>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r>
      <t xml:space="preserve"> </t>
    </r>
    <r>
      <rPr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ketvirtinė</t>
    </r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</si>
  <si>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</si>
  <si>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</si>
  <si>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</si>
  <si>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</si>
  <si>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</si>
  <si>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</si>
  <si>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</si>
  <si>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</si>
  <si>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</si>
  <si>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</si>
  <si>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</si>
  <si>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</si>
  <si>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</si>
  <si>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</si>
  <si>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</si>
  <si>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</si>
  <si>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</si>
  <si>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</si>
  <si>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</si>
  <si>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</si>
  <si>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</si>
  <si>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</si>
  <si>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</si>
  <si>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</si>
  <si>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</si>
  <si>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</si>
  <si>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</si>
  <si>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</si>
  <si>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</si>
  <si>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</si>
  <si>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</si>
  <si>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</si>
  <si>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</si>
  <si>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</si>
  <si>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</si>
  <si>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</si>
  <si>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</si>
  <si>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</si>
  <si>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</si>
  <si>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</si>
  <si>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</si>
  <si>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</si>
  <si>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</si>
  <si>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</si>
  <si>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</si>
  <si>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KETVIRTINĖ</t>
  </si>
  <si>
    <t>Biudžeto vykdymo ataskaitų rinkinių rengimo taisyklių</t>
  </si>
  <si>
    <t xml:space="preserve"> (I ketvirčio, pusmečio, 9 mėnesių, metinė)</t>
  </si>
  <si>
    <t>__________________________</t>
  </si>
  <si>
    <t>Valstybės biudžeto specialioji tikslinė dotacija</t>
  </si>
  <si>
    <t>2.2.1.1.1.15</t>
  </si>
  <si>
    <t>Materialiojo turto paprastojo remonto prekių ir paslaugų įsigijimo išlaido</t>
  </si>
  <si>
    <t>2025 Nr.______</t>
  </si>
  <si>
    <t>Ilgalaikiam turtui įsigyti</t>
  </si>
  <si>
    <t xml:space="preserve">                 (vardas ir pavardė)</t>
  </si>
  <si>
    <t xml:space="preserve">                  (vardas ir pavardė)</t>
  </si>
  <si>
    <t>Direktorė</t>
  </si>
  <si>
    <t>Danutė Ruškytė</t>
  </si>
  <si>
    <t>9 mėnesių</t>
  </si>
  <si>
    <t>(Biudžeto išlaidų sąmatos vykdymo 2025 m. rugsėjo mėn. 30 d. ketvirčio, pusmečio, metų ataskaitos forma, Nr.2)</t>
  </si>
  <si>
    <t>2025 M. RUGSĖJO MĖN. 30 D.</t>
  </si>
  <si>
    <t>2025 M.RUGSĖJO MĖN. 30 D.</t>
  </si>
  <si>
    <t>(Biudžeto išlaidų sąmatos vykdymo 2025 m.rugsėjo mėn. 30 d. ketvirčio, pusmečio, metų ataskaitos forma, Nr.2)</t>
  </si>
  <si>
    <t xml:space="preserve"> PAŽYMA APIE PAJAMAS UŽ PASLAUGAS IR NUOMĄ PAGAL 2025 M. RUGSĖJO 30 D. DUOMENIS</t>
  </si>
  <si>
    <t>SAVIVALDYBĖS BIUDŽETINIŲ ĮSTAIGŲ  PAJAMŲ ĮMOKŲ ATASKAITA UŽ  2025 METŲ III KETVIRTĮ</t>
  </si>
  <si>
    <t>Viso</t>
  </si>
  <si>
    <t>PAŽYMA PRIE MOKĖTINŲ SUMŲ 2025 M. RUGSĖJO 30 D. ATASKAITOS 9 PRIEDO</t>
  </si>
  <si>
    <t>2025 m. rugsėjo mėn. 30 d.</t>
  </si>
  <si>
    <t>3 ketvirtis</t>
  </si>
  <si>
    <t xml:space="preserve">                          2025.10.09 Nr.________________</t>
  </si>
  <si>
    <t>2025.10.09 Nr.________________</t>
  </si>
  <si>
    <t>2025.10.09 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</si>
</sst>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0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trike/>
      <sz val="10"/>
      <color rgb="FFFF0000"/>
      <name val="Times New Roman Baltic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rgb="FF333333"/>
      <name val="Times New Roman"/>
      <family val="1"/>
    </font>
    <font>
      <b/>
      <sz val="9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sz val="11"/>
      <color rgb="FF000000"/>
      <name val="Times New Roman"/>
    </font>
    <font>
      <sz val="11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sz val="9"/>
      <color indexed="8"/>
      <name val="Times New Roman"/>
    </font>
    <font>
      <sz val="9"/>
      <color rgb="FF000000"/>
      <name val="Arial"/>
    </font>
    <font>
      <b/>
      <sz val="9"/>
      <color rgb="FF000000"/>
      <name val="Arial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2"/>
      <color rgb="FF000000"/>
      <name val="Times New Roman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color rgb="FF000000"/>
      <name val="Times New Roman"/>
    </font>
    <font>
      <vertAlign val="superscript"/>
      <sz val="9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45" fillId="0" borderId="0"/>
    <xf numFmtId="0" fontId="49" fillId="0" borderId="0"/>
  </cellStyleXfs>
  <cellXfs count="49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8" fillId="0" borderId="14" xfId="0" applyFont="1" applyBorder="1" applyAlignment="1">
      <alignment horizontal="center" vertical="top" wrapText="1"/>
    </xf>
    <xf numFmtId="0" fontId="19" fillId="0" borderId="8" xfId="0" applyFont="1" applyBorder="1" applyAlignment="1">
      <alignment vertical="top" wrapText="1"/>
    </xf>
    <xf numFmtId="0" fontId="19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0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14" fontId="25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24" fillId="0" borderId="0" xfId="0" applyFont="1"/>
    <xf numFmtId="0" fontId="30" fillId="0" borderId="0" xfId="1" applyFont="1" applyProtection="1">
      <protection locked="0"/>
    </xf>
    <xf numFmtId="0" fontId="30" fillId="0" borderId="0" xfId="1" applyFont="1" applyAlignment="1" applyProtection="1">
      <alignment wrapText="1"/>
      <protection locked="0"/>
    </xf>
    <xf numFmtId="0" fontId="31" fillId="0" borderId="0" xfId="1" applyFont="1" applyProtection="1">
      <protection locked="0"/>
    </xf>
    <xf numFmtId="0" fontId="34" fillId="0" borderId="0" xfId="1" applyFont="1" applyAlignment="1" applyProtection="1">
      <alignment horizontal="center"/>
      <protection locked="0"/>
    </xf>
    <xf numFmtId="0" fontId="31" fillId="0" borderId="0" xfId="1" applyFont="1" applyAlignment="1" applyProtection="1">
      <alignment horizontal="left"/>
      <protection locked="0"/>
    </xf>
    <xf numFmtId="0" fontId="32" fillId="0" borderId="0" xfId="1" applyFont="1" applyProtection="1">
      <protection locked="0"/>
    </xf>
    <xf numFmtId="0" fontId="36" fillId="0" borderId="0" xfId="1" applyFont="1" applyProtection="1">
      <protection locked="0"/>
    </xf>
    <xf numFmtId="14" fontId="37" fillId="0" borderId="0" xfId="1" applyNumberFormat="1" applyFont="1" applyProtection="1">
      <protection locked="0"/>
    </xf>
    <xf numFmtId="0" fontId="30" fillId="0" borderId="0" xfId="1" applyFont="1" applyAlignment="1" applyProtection="1">
      <alignment horizontal="center"/>
      <protection locked="0"/>
    </xf>
    <xf numFmtId="0" fontId="33" fillId="0" borderId="0" xfId="1" applyFont="1" applyAlignment="1" applyProtection="1">
      <alignment horizontal="right"/>
      <protection locked="0"/>
    </xf>
    <xf numFmtId="0" fontId="30" fillId="0" borderId="26" xfId="1" applyFont="1" applyBorder="1" applyAlignment="1" applyProtection="1">
      <alignment horizontal="center" vertical="center" wrapText="1"/>
      <protection locked="0"/>
    </xf>
    <xf numFmtId="2" fontId="30" fillId="0" borderId="27" xfId="1" applyNumberFormat="1" applyFont="1" applyBorder="1" applyAlignment="1" applyProtection="1">
      <alignment horizontal="center" vertical="center"/>
      <protection locked="0"/>
    </xf>
    <xf numFmtId="2" fontId="30" fillId="0" borderId="34" xfId="1" applyNumberFormat="1" applyFont="1" applyBorder="1" applyAlignment="1" applyProtection="1">
      <alignment horizontal="center" vertical="center"/>
      <protection locked="0"/>
    </xf>
    <xf numFmtId="2" fontId="30" fillId="0" borderId="24" xfId="1" applyNumberFormat="1" applyFont="1" applyBorder="1" applyAlignment="1" applyProtection="1">
      <alignment horizontal="center" vertical="center"/>
      <protection locked="0"/>
    </xf>
    <xf numFmtId="2" fontId="30" fillId="0" borderId="24" xfId="1" applyNumberFormat="1" applyFont="1" applyBorder="1" applyAlignment="1">
      <alignment horizontal="center" vertical="center"/>
    </xf>
    <xf numFmtId="2" fontId="30" fillId="0" borderId="27" xfId="1" applyNumberFormat="1" applyFont="1" applyBorder="1" applyAlignment="1">
      <alignment horizontal="center" vertical="center"/>
    </xf>
    <xf numFmtId="2" fontId="30" fillId="0" borderId="26" xfId="1" applyNumberFormat="1" applyFont="1" applyBorder="1" applyAlignment="1" applyProtection="1">
      <alignment horizontal="center" vertical="center" wrapText="1"/>
      <protection locked="0"/>
    </xf>
    <xf numFmtId="0" fontId="30" fillId="0" borderId="26" xfId="1" applyFont="1" applyBorder="1" applyAlignment="1" applyProtection="1">
      <alignment horizontal="center" vertical="center"/>
      <protection locked="0"/>
    </xf>
    <xf numFmtId="2" fontId="30" fillId="0" borderId="26" xfId="1" applyNumberFormat="1" applyFont="1" applyBorder="1" applyAlignment="1">
      <alignment horizontal="center" vertical="center" wrapText="1"/>
    </xf>
    <xf numFmtId="2" fontId="30" fillId="0" borderId="34" xfId="1" applyNumberFormat="1" applyFont="1" applyBorder="1" applyAlignment="1">
      <alignment horizontal="center" vertical="center"/>
    </xf>
    <xf numFmtId="2" fontId="30" fillId="0" borderId="37" xfId="1" applyNumberFormat="1" applyFont="1" applyBorder="1" applyAlignment="1">
      <alignment horizontal="center" vertical="center"/>
    </xf>
    <xf numFmtId="2" fontId="30" fillId="0" borderId="26" xfId="1" applyNumberFormat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30" fillId="0" borderId="23" xfId="1" applyFont="1" applyBorder="1" applyAlignment="1" applyProtection="1">
      <alignment horizontal="center"/>
      <protection locked="0"/>
    </xf>
    <xf numFmtId="0" fontId="33" fillId="0" borderId="0" xfId="1" applyFont="1" applyAlignment="1" applyProtection="1">
      <alignment horizontal="center"/>
      <protection locked="0"/>
    </xf>
    <xf numFmtId="0" fontId="30" fillId="0" borderId="0" xfId="1" applyFont="1" applyAlignment="1" applyProtection="1">
      <alignment horizontal="left"/>
      <protection locked="0"/>
    </xf>
    <xf numFmtId="0" fontId="38" fillId="0" borderId="0" xfId="1" applyFont="1" applyProtection="1">
      <protection locked="0"/>
    </xf>
    <xf numFmtId="0" fontId="39" fillId="0" borderId="0" xfId="3" applyFont="1"/>
    <xf numFmtId="0" fontId="39" fillId="0" borderId="0" xfId="4" applyFont="1"/>
    <xf numFmtId="0" fontId="39" fillId="0" borderId="0" xfId="3" applyFont="1" applyAlignment="1">
      <alignment horizontal="left" wrapText="1"/>
    </xf>
    <xf numFmtId="0" fontId="39" fillId="0" borderId="0" xfId="3" applyFont="1" applyAlignment="1">
      <alignment wrapText="1"/>
    </xf>
    <xf numFmtId="0" fontId="40" fillId="0" borderId="0" xfId="3" applyFont="1"/>
    <xf numFmtId="0" fontId="40" fillId="0" borderId="0" xfId="3" applyFont="1" applyAlignment="1">
      <alignment horizontal="center"/>
    </xf>
    <xf numFmtId="0" fontId="41" fillId="0" borderId="0" xfId="3" applyFont="1"/>
    <xf numFmtId="0" fontId="41" fillId="0" borderId="23" xfId="3" applyFont="1" applyBorder="1"/>
    <xf numFmtId="0" fontId="40" fillId="0" borderId="23" xfId="3" applyFont="1" applyBorder="1"/>
    <xf numFmtId="0" fontId="40" fillId="0" borderId="0" xfId="3" applyFont="1" applyAlignment="1">
      <alignment wrapText="1"/>
    </xf>
    <xf numFmtId="0" fontId="39" fillId="0" borderId="0" xfId="3" applyFont="1" applyAlignment="1">
      <alignment horizontal="center"/>
    </xf>
    <xf numFmtId="0" fontId="42" fillId="0" borderId="0" xfId="3" applyFont="1" applyAlignment="1">
      <alignment horizontal="center"/>
    </xf>
    <xf numFmtId="0" fontId="39" fillId="0" borderId="0" xfId="3" applyFont="1" applyAlignment="1">
      <alignment horizontal="right"/>
    </xf>
    <xf numFmtId="0" fontId="43" fillId="0" borderId="0" xfId="3" applyFont="1"/>
    <xf numFmtId="0" fontId="43" fillId="0" borderId="0" xfId="4" applyFont="1"/>
    <xf numFmtId="0" fontId="43" fillId="0" borderId="31" xfId="3" applyFont="1" applyBorder="1" applyAlignment="1">
      <alignment wrapText="1"/>
    </xf>
    <xf numFmtId="0" fontId="43" fillId="0" borderId="23" xfId="3" applyFont="1" applyBorder="1" applyAlignment="1">
      <alignment wrapText="1"/>
    </xf>
    <xf numFmtId="0" fontId="43" fillId="0" borderId="32" xfId="3" applyFont="1" applyBorder="1" applyAlignment="1">
      <alignment wrapText="1"/>
    </xf>
    <xf numFmtId="0" fontId="43" fillId="0" borderId="37" xfId="3" applyFont="1" applyBorder="1" applyAlignment="1">
      <alignment horizontal="center" vertical="center" wrapText="1"/>
    </xf>
    <xf numFmtId="0" fontId="43" fillId="0" borderId="34" xfId="3" applyFont="1" applyBorder="1" applyAlignment="1">
      <alignment horizontal="center" vertical="center"/>
    </xf>
    <xf numFmtId="0" fontId="43" fillId="0" borderId="37" xfId="3" applyFont="1" applyBorder="1" applyAlignment="1">
      <alignment horizontal="center" vertical="center"/>
    </xf>
    <xf numFmtId="0" fontId="43" fillId="0" borderId="37" xfId="3" applyFont="1" applyBorder="1" applyAlignment="1">
      <alignment horizontal="left" vertical="center"/>
    </xf>
    <xf numFmtId="0" fontId="43" fillId="0" borderId="37" xfId="3" quotePrefix="1" applyFont="1" applyBorder="1" applyAlignment="1">
      <alignment horizontal="center"/>
    </xf>
    <xf numFmtId="0" fontId="43" fillId="0" borderId="37" xfId="3" applyFont="1" applyBorder="1" applyAlignment="1">
      <alignment horizontal="center"/>
    </xf>
    <xf numFmtId="2" fontId="43" fillId="0" borderId="37" xfId="3" applyNumberFormat="1" applyFont="1" applyBorder="1" applyAlignment="1">
      <alignment horizontal="center"/>
    </xf>
    <xf numFmtId="0" fontId="43" fillId="0" borderId="37" xfId="3" applyFont="1" applyBorder="1" applyAlignment="1">
      <alignment horizontal="justify" vertical="top" wrapText="1"/>
    </xf>
    <xf numFmtId="2" fontId="43" fillId="0" borderId="37" xfId="3" quotePrefix="1" applyNumberFormat="1" applyFont="1" applyBorder="1" applyAlignment="1">
      <alignment horizontal="center"/>
    </xf>
    <xf numFmtId="0" fontId="43" fillId="0" borderId="37" xfId="3" applyFont="1" applyBorder="1"/>
    <xf numFmtId="0" fontId="44" fillId="0" borderId="37" xfId="3" applyFont="1" applyBorder="1" applyAlignment="1">
      <alignment horizontal="right" vertical="center" wrapText="1"/>
    </xf>
    <xf numFmtId="2" fontId="44" fillId="0" borderId="36" xfId="3" quotePrefix="1" applyNumberFormat="1" applyFont="1" applyBorder="1" applyAlignment="1">
      <alignment horizontal="center"/>
    </xf>
    <xf numFmtId="0" fontId="39" fillId="0" borderId="0" xfId="5" applyFont="1"/>
    <xf numFmtId="0" fontId="39" fillId="0" borderId="23" xfId="3" applyFont="1" applyBorder="1"/>
    <xf numFmtId="0" fontId="39" fillId="0" borderId="0" xfId="5" applyFont="1" applyAlignment="1">
      <alignment vertical="top" wrapText="1"/>
    </xf>
    <xf numFmtId="0" fontId="39" fillId="0" borderId="0" xfId="3" applyFont="1" applyAlignment="1">
      <alignment horizontal="center" vertical="top"/>
    </xf>
    <xf numFmtId="0" fontId="39" fillId="0" borderId="0" xfId="5" applyFont="1" applyAlignment="1">
      <alignment vertical="top"/>
    </xf>
    <xf numFmtId="0" fontId="39" fillId="0" borderId="0" xfId="3" applyFont="1" applyAlignment="1">
      <alignment vertical="top"/>
    </xf>
    <xf numFmtId="0" fontId="46" fillId="0" borderId="6" xfId="0" applyFont="1" applyBorder="1" applyAlignment="1">
      <alignment vertical="center" wrapText="1"/>
    </xf>
    <xf numFmtId="0" fontId="39" fillId="0" borderId="0" xfId="5" applyFont="1" applyAlignment="1">
      <alignment horizontal="center"/>
    </xf>
    <xf numFmtId="0" fontId="39" fillId="0" borderId="0" xfId="5" applyFont="1" applyAlignment="1">
      <alignment horizontal="center" vertical="top" wrapText="1"/>
    </xf>
    <xf numFmtId="0" fontId="39" fillId="0" borderId="0" xfId="5" applyFont="1" applyAlignment="1">
      <alignment horizontal="center" vertical="top"/>
    </xf>
    <xf numFmtId="0" fontId="46" fillId="0" borderId="0" xfId="0" applyFont="1"/>
    <xf numFmtId="0" fontId="40" fillId="0" borderId="0" xfId="0" applyFont="1"/>
    <xf numFmtId="0" fontId="46" fillId="0" borderId="0" xfId="0" applyFont="1" applyAlignment="1">
      <alignment horizontal="left"/>
    </xf>
    <xf numFmtId="0" fontId="46" fillId="0" borderId="23" xfId="0" applyFont="1" applyBorder="1" applyAlignment="1">
      <alignment horizontal="center" vertical="center"/>
    </xf>
    <xf numFmtId="0" fontId="39" fillId="0" borderId="0" xfId="0" applyFont="1"/>
    <xf numFmtId="0" fontId="47" fillId="0" borderId="0" xfId="0" applyFont="1"/>
    <xf numFmtId="0" fontId="43" fillId="0" borderId="37" xfId="0" applyFont="1" applyBorder="1" applyAlignment="1">
      <alignment horizontal="center" wrapText="1"/>
    </xf>
    <xf numFmtId="0" fontId="43" fillId="0" borderId="37" xfId="0" applyFont="1" applyBorder="1" applyAlignment="1">
      <alignment horizontal="center"/>
    </xf>
    <xf numFmtId="0" fontId="43" fillId="0" borderId="37" xfId="0" applyFont="1" applyBorder="1"/>
    <xf numFmtId="0" fontId="43" fillId="5" borderId="37" xfId="0" applyFont="1" applyFill="1" applyBorder="1"/>
    <xf numFmtId="2" fontId="43" fillId="0" borderId="37" xfId="0" applyNumberFormat="1" applyFont="1" applyBorder="1"/>
    <xf numFmtId="0" fontId="44" fillId="0" borderId="37" xfId="0" applyFont="1" applyBorder="1"/>
    <xf numFmtId="0" fontId="44" fillId="5" borderId="37" xfId="0" applyFont="1" applyFill="1" applyBorder="1"/>
    <xf numFmtId="0" fontId="48" fillId="0" borderId="0" xfId="0" applyFont="1"/>
    <xf numFmtId="0" fontId="50" fillId="0" borderId="37" xfId="6" applyFont="1" applyBorder="1" applyAlignment="1">
      <alignment vertical="top" wrapText="1"/>
    </xf>
    <xf numFmtId="2" fontId="43" fillId="5" borderId="37" xfId="0" applyNumberFormat="1" applyFont="1" applyFill="1" applyBorder="1"/>
    <xf numFmtId="0" fontId="44" fillId="0" borderId="37" xfId="0" applyFont="1" applyBorder="1" applyAlignment="1">
      <alignment horizontal="right"/>
    </xf>
    <xf numFmtId="0" fontId="44" fillId="0" borderId="37" xfId="0" applyFont="1" applyBorder="1" applyAlignment="1">
      <alignment horizontal="left"/>
    </xf>
    <xf numFmtId="2" fontId="44" fillId="5" borderId="37" xfId="0" applyNumberFormat="1" applyFont="1" applyFill="1" applyBorder="1"/>
    <xf numFmtId="2" fontId="44" fillId="0" borderId="37" xfId="0" applyNumberFormat="1" applyFont="1" applyBorder="1"/>
    <xf numFmtId="0" fontId="43" fillId="0" borderId="37" xfId="0" applyFont="1" applyFill="1" applyBorder="1"/>
    <xf numFmtId="0" fontId="50" fillId="0" borderId="0" xfId="0" applyFont="1"/>
    <xf numFmtId="0" fontId="1" fillId="0" borderId="6" xfId="0" applyFont="1" applyBorder="1" applyAlignment="1">
      <alignment horizontal="center"/>
    </xf>
    <xf numFmtId="0" fontId="43" fillId="0" borderId="37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4" fillId="0" borderId="0" xfId="0" applyFont="1"/>
    <xf numFmtId="0" fontId="51" fillId="6" borderId="38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24" fillId="0" borderId="0" xfId="0" applyFont="1"/>
    <xf numFmtId="0" fontId="52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53" fillId="0" borderId="0" xfId="0" applyFont="1" applyAlignment="1">
      <alignment horizontal="left"/>
    </xf>
    <xf numFmtId="0" fontId="54" fillId="0" borderId="0" xfId="0" applyFont="1" applyAlignment="1">
      <alignment horizontal="right" vertical="center"/>
    </xf>
    <xf numFmtId="164" fontId="54" fillId="0" borderId="0" xfId="0" applyNumberFormat="1" applyFont="1" applyAlignment="1">
      <alignment vertical="center"/>
    </xf>
    <xf numFmtId="164" fontId="53" fillId="0" borderId="0" xfId="0" applyNumberFormat="1" applyFont="1" applyAlignment="1">
      <alignment horizontal="center"/>
    </xf>
    <xf numFmtId="164" fontId="53" fillId="0" borderId="0" xfId="0" applyNumberFormat="1" applyFont="1" applyAlignment="1">
      <alignment horizontal="right" vertical="center"/>
    </xf>
    <xf numFmtId="0" fontId="54" fillId="0" borderId="1" xfId="0" applyFont="1" applyBorder="1"/>
    <xf numFmtId="0" fontId="53" fillId="0" borderId="0" xfId="0" applyFont="1" applyAlignment="1">
      <alignment horizontal="right"/>
    </xf>
    <xf numFmtId="0" fontId="53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right"/>
    </xf>
    <xf numFmtId="0" fontId="53" fillId="0" borderId="6" xfId="0" applyFont="1" applyBorder="1" applyAlignment="1">
      <alignment horizontal="center"/>
    </xf>
    <xf numFmtId="0" fontId="52" fillId="0" borderId="1" xfId="0" applyFont="1" applyBorder="1" applyAlignment="1">
      <alignment horizontal="center" vertical="top"/>
    </xf>
    <xf numFmtId="0" fontId="53" fillId="0" borderId="1" xfId="0" applyFont="1" applyBorder="1" applyAlignment="1">
      <alignment horizontal="center" vertical="top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2" fontId="52" fillId="0" borderId="1" xfId="0" applyNumberFormat="1" applyFont="1" applyBorder="1" applyAlignment="1">
      <alignment horizontal="right" vertical="center"/>
    </xf>
    <xf numFmtId="0" fontId="52" fillId="0" borderId="1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2" fontId="53" fillId="0" borderId="1" xfId="0" applyNumberFormat="1" applyFont="1" applyBorder="1" applyAlignment="1">
      <alignment horizontal="right" vertical="center"/>
    </xf>
    <xf numFmtId="2" fontId="52" fillId="7" borderId="1" xfId="0" applyNumberFormat="1" applyFont="1" applyFill="1" applyBorder="1" applyAlignment="1">
      <alignment horizontal="right" vertical="center"/>
    </xf>
    <xf numFmtId="0" fontId="53" fillId="0" borderId="1" xfId="0" applyFont="1" applyBorder="1" applyAlignment="1">
      <alignment vertical="top" wrapText="1"/>
    </xf>
    <xf numFmtId="0" fontId="53" fillId="7" borderId="1" xfId="0" applyFont="1" applyFill="1" applyBorder="1" applyAlignment="1">
      <alignment vertical="center" wrapText="1"/>
    </xf>
    <xf numFmtId="1" fontId="52" fillId="0" borderId="1" xfId="0" applyNumberFormat="1" applyFont="1" applyBorder="1" applyAlignment="1">
      <alignment horizontal="center" vertical="top"/>
    </xf>
    <xf numFmtId="1" fontId="53" fillId="0" borderId="1" xfId="0" applyNumberFormat="1" applyFont="1" applyBorder="1" applyAlignment="1">
      <alignment horizontal="center" vertical="top" wrapText="1"/>
    </xf>
    <xf numFmtId="1" fontId="52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vertical="top" wrapText="1"/>
    </xf>
    <xf numFmtId="0" fontId="53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 wrapText="1"/>
    </xf>
    <xf numFmtId="0" fontId="53" fillId="0" borderId="0" xfId="0" applyFont="1" applyAlignment="1">
      <alignment vertical="center"/>
    </xf>
    <xf numFmtId="164" fontId="53" fillId="0" borderId="5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vertical="top"/>
    </xf>
    <xf numFmtId="0" fontId="53" fillId="0" borderId="16" xfId="0" applyFont="1" applyBorder="1" applyAlignment="1">
      <alignment vertical="center"/>
    </xf>
    <xf numFmtId="0" fontId="53" fillId="0" borderId="16" xfId="0" applyFont="1" applyBorder="1"/>
    <xf numFmtId="0" fontId="54" fillId="0" borderId="0" xfId="0" applyFont="1" applyAlignment="1">
      <alignment horizontal="center" vertical="center" wrapText="1"/>
    </xf>
    <xf numFmtId="0" fontId="55" fillId="0" borderId="0" xfId="0" applyFont="1"/>
    <xf numFmtId="14" fontId="57" fillId="0" borderId="0" xfId="0" applyNumberFormat="1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56" fillId="0" borderId="18" xfId="0" applyFont="1" applyBorder="1" applyAlignment="1">
      <alignment horizontal="center" vertical="center" wrapText="1"/>
    </xf>
    <xf numFmtId="49" fontId="56" fillId="0" borderId="18" xfId="0" applyNumberFormat="1" applyFont="1" applyBorder="1" applyAlignment="1">
      <alignment horizontal="center" vertical="center"/>
    </xf>
    <xf numFmtId="2" fontId="56" fillId="0" borderId="18" xfId="0" applyNumberFormat="1" applyFont="1" applyBorder="1" applyAlignment="1">
      <alignment horizontal="right" vertical="center"/>
    </xf>
    <xf numFmtId="0" fontId="58" fillId="0" borderId="18" xfId="0" applyFont="1" applyBorder="1" applyAlignment="1">
      <alignment horizontal="right" vertical="center"/>
    </xf>
    <xf numFmtId="49" fontId="57" fillId="0" borderId="18" xfId="0" applyNumberFormat="1" applyFont="1" applyBorder="1" applyAlignment="1">
      <alignment horizontal="center" vertical="center"/>
    </xf>
    <xf numFmtId="2" fontId="57" fillId="0" borderId="18" xfId="0" applyNumberFormat="1" applyFont="1" applyBorder="1" applyAlignment="1">
      <alignment horizontal="right" vertical="center"/>
    </xf>
    <xf numFmtId="0" fontId="56" fillId="0" borderId="0" xfId="0" applyFont="1"/>
    <xf numFmtId="0" fontId="57" fillId="0" borderId="18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6" fillId="0" borderId="18" xfId="0" applyFont="1" applyBorder="1" applyAlignment="1">
      <alignment horizontal="left" vertical="center" wrapText="1"/>
    </xf>
    <xf numFmtId="0" fontId="57" fillId="0" borderId="18" xfId="0" applyFont="1" applyBorder="1" applyAlignment="1">
      <alignment horizontal="left" vertical="center" wrapText="1"/>
    </xf>
    <xf numFmtId="0" fontId="56" fillId="0" borderId="0" xfId="0" applyFont="1"/>
    <xf numFmtId="0" fontId="62" fillId="0" borderId="1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49" fontId="62" fillId="0" borderId="8" xfId="0" applyNumberFormat="1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1" fontId="62" fillId="0" borderId="7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wrapText="1"/>
    </xf>
    <xf numFmtId="0" fontId="63" fillId="0" borderId="0" xfId="0" applyFont="1" applyAlignment="1">
      <alignment wrapText="1"/>
    </xf>
    <xf numFmtId="0" fontId="64" fillId="0" borderId="0" xfId="0" applyFont="1" applyAlignment="1">
      <alignment horizontal="center" vertical="top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6" fillId="0" borderId="18" xfId="0" applyFont="1" applyBorder="1" applyAlignment="1">
      <alignment horizontal="left" vertical="center" wrapText="1"/>
    </xf>
    <xf numFmtId="0" fontId="58" fillId="0" borderId="18" xfId="0" applyFont="1" applyBorder="1" applyAlignment="1">
      <alignment horizontal="right" vertical="center"/>
    </xf>
    <xf numFmtId="49" fontId="57" fillId="0" borderId="18" xfId="0" applyNumberFormat="1" applyFont="1" applyBorder="1" applyAlignment="1">
      <alignment horizontal="center" vertical="center"/>
    </xf>
    <xf numFmtId="0" fontId="65" fillId="0" borderId="0" xfId="0" applyFont="1"/>
    <xf numFmtId="0" fontId="29" fillId="0" borderId="0" xfId="0" applyFont="1"/>
    <xf numFmtId="0" fontId="63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68" fillId="0" borderId="0" xfId="0" applyFont="1"/>
    <xf numFmtId="0" fontId="63" fillId="0" borderId="0" xfId="0" applyFont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62" fillId="0" borderId="39" xfId="0" applyFont="1" applyBorder="1" applyAlignment="1">
      <alignment horizontal="center" vertical="top"/>
    </xf>
    <xf numFmtId="0" fontId="69" fillId="0" borderId="0" xfId="0" applyFont="1" applyAlignment="1">
      <alignment vertical="center"/>
    </xf>
    <xf numFmtId="0" fontId="69" fillId="0" borderId="0" xfId="0" applyFont="1" applyAlignment="1">
      <alignment vertical="top"/>
    </xf>
    <xf numFmtId="0" fontId="69" fillId="0" borderId="0" xfId="0" applyFont="1"/>
    <xf numFmtId="0" fontId="62" fillId="0" borderId="0" xfId="0" applyFont="1"/>
    <xf numFmtId="0" fontId="63" fillId="0" borderId="0" xfId="0" applyFont="1"/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64" fillId="0" borderId="0" xfId="0" applyFont="1" applyAlignment="1">
      <alignment horizontal="center" vertical="top"/>
    </xf>
    <xf numFmtId="164" fontId="15" fillId="0" borderId="2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60" fillId="0" borderId="7" xfId="0" applyFont="1" applyBorder="1" applyAlignment="1">
      <alignment wrapText="1"/>
    </xf>
    <xf numFmtId="0" fontId="52" fillId="0" borderId="4" xfId="0" applyFont="1" applyBorder="1" applyAlignment="1">
      <alignment horizontal="center" wrapText="1"/>
    </xf>
    <xf numFmtId="0" fontId="52" fillId="0" borderId="8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49" fontId="62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15" fillId="0" borderId="15" xfId="0" applyNumberFormat="1" applyFont="1" applyBorder="1" applyAlignment="1">
      <alignment horizontal="left" vertical="center" wrapText="1"/>
    </xf>
    <xf numFmtId="0" fontId="60" fillId="0" borderId="5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3" fillId="0" borderId="0" xfId="0" applyFont="1"/>
    <xf numFmtId="0" fontId="55" fillId="0" borderId="16" xfId="0" applyFont="1" applyBorder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wrapText="1"/>
    </xf>
    <xf numFmtId="0" fontId="62" fillId="0" borderId="39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wrapText="1"/>
    </xf>
    <xf numFmtId="0" fontId="53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2" fontId="52" fillId="0" borderId="1" xfId="0" applyNumberFormat="1" applyFont="1" applyBorder="1" applyAlignment="1">
      <alignment horizontal="center"/>
    </xf>
    <xf numFmtId="0" fontId="53" fillId="0" borderId="1" xfId="0" applyFont="1" applyBorder="1"/>
    <xf numFmtId="0" fontId="52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3" fillId="0" borderId="0" xfId="0" applyFont="1" applyAlignment="1">
      <alignment horizontal="center" wrapText="1"/>
    </xf>
    <xf numFmtId="0" fontId="66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9" fillId="0" borderId="25" xfId="0" applyFont="1" applyBorder="1" applyAlignment="1">
      <alignment horizontal="center"/>
    </xf>
    <xf numFmtId="0" fontId="46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0" fontId="39" fillId="0" borderId="23" xfId="0" applyFont="1" applyBorder="1" applyAlignment="1">
      <alignment horizontal="right"/>
    </xf>
    <xf numFmtId="0" fontId="43" fillId="0" borderId="27" xfId="0" applyFont="1" applyBorder="1" applyAlignment="1">
      <alignment horizontal="center" vertical="center" wrapText="1"/>
    </xf>
    <xf numFmtId="0" fontId="43" fillId="0" borderId="30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/>
    </xf>
    <xf numFmtId="0" fontId="43" fillId="0" borderId="37" xfId="0" applyFont="1" applyBorder="1" applyAlignment="1">
      <alignment horizontal="center" wrapText="1"/>
    </xf>
    <xf numFmtId="0" fontId="43" fillId="0" borderId="37" xfId="0" applyFont="1" applyBorder="1"/>
    <xf numFmtId="0" fontId="29" fillId="0" borderId="23" xfId="0" applyFont="1" applyBorder="1" applyAlignment="1">
      <alignment horizontal="center"/>
    </xf>
    <xf numFmtId="0" fontId="65" fillId="0" borderId="23" xfId="0" applyFont="1" applyBorder="1" applyAlignment="1">
      <alignment horizontal="center"/>
    </xf>
    <xf numFmtId="0" fontId="67" fillId="0" borderId="25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65" fillId="0" borderId="0" xfId="0" applyFont="1" applyAlignment="1">
      <alignment horizontal="left" wrapText="1"/>
    </xf>
    <xf numFmtId="0" fontId="56" fillId="0" borderId="18" xfId="0" applyFont="1" applyBorder="1" applyAlignment="1">
      <alignment horizontal="left" vertical="center" wrapText="1"/>
    </xf>
    <xf numFmtId="0" fontId="25" fillId="0" borderId="0" xfId="0" applyFont="1" applyAlignment="1">
      <alignment horizontal="center" wrapText="1"/>
    </xf>
    <xf numFmtId="0" fontId="26" fillId="0" borderId="1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57" fillId="0" borderId="19" xfId="0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57" fillId="0" borderId="18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6" fillId="0" borderId="22" xfId="0" applyFont="1" applyBorder="1" applyAlignment="1">
      <alignment horizontal="center" vertical="center"/>
    </xf>
    <xf numFmtId="0" fontId="58" fillId="0" borderId="18" xfId="0" applyFont="1" applyBorder="1" applyAlignment="1">
      <alignment horizontal="right" vertical="center"/>
    </xf>
    <xf numFmtId="49" fontId="57" fillId="0" borderId="18" xfId="0" applyNumberFormat="1" applyFont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39" fillId="0" borderId="25" xfId="3" applyFont="1" applyBorder="1" applyAlignment="1">
      <alignment horizontal="center"/>
    </xf>
    <xf numFmtId="0" fontId="40" fillId="0" borderId="0" xfId="3" applyFont="1" applyAlignment="1">
      <alignment horizontal="left"/>
    </xf>
    <xf numFmtId="0" fontId="39" fillId="0" borderId="0" xfId="4" applyFont="1"/>
    <xf numFmtId="0" fontId="39" fillId="0" borderId="0" xfId="3" applyFont="1" applyAlignment="1">
      <alignment horizontal="left" wrapText="1"/>
    </xf>
    <xf numFmtId="0" fontId="40" fillId="0" borderId="0" xfId="3" applyFont="1" applyAlignment="1">
      <alignment horizontal="center"/>
    </xf>
    <xf numFmtId="0" fontId="40" fillId="0" borderId="0" xfId="3" applyFont="1" applyAlignment="1">
      <alignment horizontal="center" wrapText="1"/>
    </xf>
    <xf numFmtId="0" fontId="43" fillId="0" borderId="37" xfId="3" applyFont="1" applyBorder="1" applyAlignment="1">
      <alignment horizontal="center" vertical="center" wrapText="1"/>
    </xf>
    <xf numFmtId="0" fontId="43" fillId="0" borderId="37" xfId="3" applyFont="1" applyBorder="1" applyAlignment="1">
      <alignment vertical="center" wrapText="1"/>
    </xf>
    <xf numFmtId="0" fontId="44" fillId="0" borderId="34" xfId="3" applyFont="1" applyBorder="1" applyAlignment="1">
      <alignment horizontal="center" vertical="center" wrapText="1"/>
    </xf>
    <xf numFmtId="0" fontId="44" fillId="0" borderId="35" xfId="3" applyFont="1" applyBorder="1" applyAlignment="1">
      <alignment horizontal="center" vertical="center" wrapText="1"/>
    </xf>
    <xf numFmtId="0" fontId="44" fillId="0" borderId="36" xfId="3" applyFont="1" applyBorder="1" applyAlignment="1">
      <alignment horizontal="center" vertical="center" wrapText="1"/>
    </xf>
    <xf numFmtId="0" fontId="43" fillId="0" borderId="37" xfId="3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center" wrapText="1"/>
    </xf>
    <xf numFmtId="0" fontId="43" fillId="0" borderId="33" xfId="3" applyFont="1" applyBorder="1" applyAlignment="1">
      <alignment wrapText="1"/>
    </xf>
    <xf numFmtId="0" fontId="39" fillId="0" borderId="0" xfId="5" applyFont="1" applyAlignment="1">
      <alignment horizontal="center" vertical="top" wrapText="1"/>
    </xf>
    <xf numFmtId="0" fontId="39" fillId="0" borderId="0" xfId="5" applyFont="1" applyAlignment="1">
      <alignment horizontal="center" vertical="top"/>
    </xf>
    <xf numFmtId="0" fontId="43" fillId="0" borderId="0" xfId="3" applyFont="1" applyAlignment="1">
      <alignment horizontal="left"/>
    </xf>
    <xf numFmtId="0" fontId="39" fillId="0" borderId="23" xfId="5" applyFont="1" applyBorder="1" applyAlignment="1">
      <alignment horizontal="center"/>
    </xf>
    <xf numFmtId="0" fontId="46" fillId="0" borderId="6" xfId="0" applyFont="1" applyBorder="1" applyAlignment="1">
      <alignment horizontal="left" vertical="center" wrapText="1"/>
    </xf>
    <xf numFmtId="0" fontId="31" fillId="0" borderId="0" xfId="1" applyFont="1" applyAlignment="1" applyProtection="1">
      <alignment horizontal="center"/>
      <protection locked="0"/>
    </xf>
    <xf numFmtId="0" fontId="30" fillId="0" borderId="0" xfId="1" applyFont="1" applyAlignment="1" applyProtection="1">
      <alignment horizontal="left" wrapText="1"/>
      <protection locked="0"/>
    </xf>
    <xf numFmtId="0" fontId="32" fillId="0" borderId="23" xfId="1" applyFont="1" applyBorder="1" applyAlignment="1" applyProtection="1">
      <alignment horizontal="center"/>
      <protection locked="0"/>
    </xf>
    <xf numFmtId="0" fontId="33" fillId="0" borderId="0" xfId="1" applyFont="1" applyAlignment="1" applyProtection="1">
      <alignment horizontal="center"/>
      <protection locked="0"/>
    </xf>
    <xf numFmtId="0" fontId="30" fillId="0" borderId="23" xfId="1" applyFont="1" applyBorder="1" applyAlignment="1" applyProtection="1">
      <alignment horizontal="center"/>
      <protection locked="0"/>
    </xf>
    <xf numFmtId="0" fontId="30" fillId="0" borderId="34" xfId="1" applyFont="1" applyBorder="1" applyAlignment="1" applyProtection="1">
      <alignment horizontal="left" wrapText="1"/>
      <protection locked="0"/>
    </xf>
    <xf numFmtId="0" fontId="30" fillId="0" borderId="35" xfId="1" applyFont="1" applyBorder="1" applyAlignment="1" applyProtection="1">
      <alignment horizontal="left" wrapText="1"/>
      <protection locked="0"/>
    </xf>
    <xf numFmtId="0" fontId="30" fillId="0" borderId="36" xfId="1" applyFont="1" applyBorder="1" applyAlignment="1" applyProtection="1">
      <alignment horizontal="left" wrapText="1"/>
      <protection locked="0"/>
    </xf>
    <xf numFmtId="0" fontId="30" fillId="0" borderId="0" xfId="2" applyFont="1" applyAlignment="1" applyProtection="1">
      <alignment horizontal="right"/>
      <protection locked="0"/>
    </xf>
    <xf numFmtId="0" fontId="32" fillId="0" borderId="0" xfId="1" applyFont="1" applyAlignment="1" applyProtection="1">
      <alignment horizontal="center"/>
      <protection locked="0"/>
    </xf>
    <xf numFmtId="0" fontId="31" fillId="0" borderId="24" xfId="1" applyFont="1" applyBorder="1" applyAlignment="1" applyProtection="1">
      <alignment horizontal="center" vertical="center"/>
      <protection locked="0"/>
    </xf>
    <xf numFmtId="0" fontId="31" fillId="0" borderId="25" xfId="1" applyFont="1" applyBorder="1" applyAlignment="1" applyProtection="1">
      <alignment horizontal="center" vertical="center"/>
      <protection locked="0"/>
    </xf>
    <xf numFmtId="0" fontId="31" fillId="0" borderId="26" xfId="1" applyFont="1" applyBorder="1" applyAlignment="1" applyProtection="1">
      <alignment horizontal="center" vertical="center"/>
      <protection locked="0"/>
    </xf>
    <xf numFmtId="0" fontId="31" fillId="0" borderId="28" xfId="1" applyFont="1" applyBorder="1" applyAlignment="1" applyProtection="1">
      <alignment horizontal="center" vertical="center"/>
      <protection locked="0"/>
    </xf>
    <xf numFmtId="0" fontId="31" fillId="0" borderId="0" xfId="1" applyFont="1" applyAlignment="1" applyProtection="1">
      <alignment horizontal="center" vertical="center"/>
      <protection locked="0"/>
    </xf>
    <xf numFmtId="0" fontId="31" fillId="0" borderId="29" xfId="1" applyFont="1" applyBorder="1" applyAlignment="1" applyProtection="1">
      <alignment horizontal="center" vertical="center"/>
      <protection locked="0"/>
    </xf>
    <xf numFmtId="0" fontId="31" fillId="0" borderId="31" xfId="1" applyFont="1" applyBorder="1" applyAlignment="1" applyProtection="1">
      <alignment horizontal="center" vertical="center"/>
      <protection locked="0"/>
    </xf>
    <xf numFmtId="0" fontId="31" fillId="0" borderId="23" xfId="1" applyFont="1" applyBorder="1" applyAlignment="1" applyProtection="1">
      <alignment horizontal="center" vertical="center"/>
      <protection locked="0"/>
    </xf>
    <xf numFmtId="0" fontId="31" fillId="0" borderId="32" xfId="1" applyFont="1" applyBorder="1" applyAlignment="1" applyProtection="1">
      <alignment horizontal="center" vertical="center"/>
      <protection locked="0"/>
    </xf>
    <xf numFmtId="0" fontId="31" fillId="0" borderId="27" xfId="1" applyFont="1" applyBorder="1" applyAlignment="1" applyProtection="1">
      <alignment horizontal="center" vertical="center" wrapText="1"/>
      <protection locked="0"/>
    </xf>
    <xf numFmtId="0" fontId="31" fillId="0" borderId="30" xfId="1" applyFont="1" applyBorder="1" applyAlignment="1" applyProtection="1">
      <alignment horizontal="center" vertical="center" wrapText="1"/>
      <protection locked="0"/>
    </xf>
    <xf numFmtId="0" fontId="31" fillId="0" borderId="33" xfId="1" applyFont="1" applyBorder="1" applyAlignment="1" applyProtection="1">
      <alignment horizontal="center" vertical="center" wrapText="1"/>
      <protection locked="0"/>
    </xf>
    <xf numFmtId="0" fontId="31" fillId="0" borderId="24" xfId="1" applyFont="1" applyBorder="1" applyAlignment="1" applyProtection="1">
      <alignment horizontal="center" vertical="center" wrapText="1"/>
      <protection locked="0"/>
    </xf>
    <xf numFmtId="0" fontId="31" fillId="0" borderId="25" xfId="1" applyFont="1" applyBorder="1" applyAlignment="1" applyProtection="1">
      <alignment horizontal="center" vertical="center" wrapText="1"/>
      <protection locked="0"/>
    </xf>
    <xf numFmtId="0" fontId="31" fillId="0" borderId="31" xfId="1" applyFont="1" applyBorder="1" applyAlignment="1" applyProtection="1">
      <alignment horizontal="center" vertical="center" wrapText="1"/>
      <protection locked="0"/>
    </xf>
    <xf numFmtId="0" fontId="31" fillId="0" borderId="23" xfId="1" applyFont="1" applyBorder="1" applyAlignment="1" applyProtection="1">
      <alignment horizontal="center" vertical="center" wrapText="1"/>
      <protection locked="0"/>
    </xf>
    <xf numFmtId="0" fontId="31" fillId="0" borderId="28" xfId="1" applyFont="1" applyBorder="1" applyAlignment="1" applyProtection="1">
      <alignment horizontal="center" vertical="center" wrapText="1"/>
      <protection locked="0"/>
    </xf>
    <xf numFmtId="0" fontId="31" fillId="0" borderId="27" xfId="1" applyFont="1" applyBorder="1" applyAlignment="1" applyProtection="1">
      <alignment horizontal="center" vertical="center"/>
      <protection locked="0"/>
    </xf>
    <xf numFmtId="0" fontId="31" fillId="0" borderId="33" xfId="1" applyFont="1" applyBorder="1" applyAlignment="1" applyProtection="1">
      <alignment horizontal="center" vertical="center"/>
      <protection locked="0"/>
    </xf>
    <xf numFmtId="0" fontId="30" fillId="0" borderId="34" xfId="1" applyFont="1" applyBorder="1" applyAlignment="1" applyProtection="1">
      <alignment horizontal="left" vertical="top" wrapText="1"/>
      <protection locked="0"/>
    </xf>
    <xf numFmtId="0" fontId="30" fillId="0" borderId="35" xfId="1" applyFont="1" applyBorder="1" applyAlignment="1" applyProtection="1">
      <alignment horizontal="left" vertical="top" wrapText="1"/>
      <protection locked="0"/>
    </xf>
    <xf numFmtId="0" fontId="30" fillId="0" borderId="36" xfId="1" applyFont="1" applyBorder="1" applyAlignment="1" applyProtection="1">
      <alignment horizontal="left" vertical="top" wrapText="1"/>
      <protection locked="0"/>
    </xf>
    <xf numFmtId="2" fontId="30" fillId="0" borderId="27" xfId="1" applyNumberFormat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24" xfId="1" applyFont="1" applyBorder="1" applyAlignment="1" applyProtection="1">
      <alignment horizontal="left" wrapText="1"/>
      <protection locked="0"/>
    </xf>
    <xf numFmtId="0" fontId="30" fillId="0" borderId="25" xfId="1" applyFont="1" applyBorder="1" applyAlignment="1" applyProtection="1">
      <alignment horizontal="left"/>
      <protection locked="0"/>
    </xf>
    <xf numFmtId="0" fontId="30" fillId="0" borderId="26" xfId="1" applyFont="1" applyBorder="1" applyAlignment="1" applyProtection="1">
      <alignment horizontal="left"/>
      <protection locked="0"/>
    </xf>
    <xf numFmtId="0" fontId="30" fillId="0" borderId="31" xfId="1" applyFont="1" applyBorder="1" applyAlignment="1" applyProtection="1">
      <alignment horizontal="left"/>
      <protection locked="0"/>
    </xf>
    <xf numFmtId="0" fontId="30" fillId="0" borderId="23" xfId="1" applyFont="1" applyBorder="1" applyAlignment="1" applyProtection="1">
      <alignment horizontal="left"/>
      <protection locked="0"/>
    </xf>
    <xf numFmtId="0" fontId="30" fillId="0" borderId="32" xfId="1" applyFont="1" applyBorder="1" applyAlignment="1" applyProtection="1">
      <alignment horizontal="left"/>
      <protection locked="0"/>
    </xf>
    <xf numFmtId="0" fontId="30" fillId="0" borderId="27" xfId="1" applyFont="1" applyBorder="1" applyAlignment="1">
      <alignment horizontal="center" vertical="center"/>
    </xf>
    <xf numFmtId="0" fontId="30" fillId="0" borderId="24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4" fillId="0" borderId="0" xfId="1" applyFont="1" applyAlignment="1" applyProtection="1">
      <alignment horizontal="left"/>
      <protection locked="0"/>
    </xf>
    <xf numFmtId="0" fontId="30" fillId="0" borderId="0" xfId="1" applyFont="1" applyAlignment="1" applyProtection="1">
      <alignment horizontal="center"/>
      <protection locked="0"/>
    </xf>
  </cellXfs>
  <cellStyles count="7">
    <cellStyle name="Įprastas" xfId="0" builtinId="0"/>
    <cellStyle name="Įprastas 2 2" xfId="4" xr:uid="{D957ED03-F2B1-47F8-BEB5-C7FE4DFDC2B0}"/>
    <cellStyle name="Įprastas 3" xfId="2" xr:uid="{D374998E-6EFF-4BFF-B5A8-EA656E2CE374}"/>
    <cellStyle name="Įprastas 4" xfId="6" xr:uid="{D834E7A5-AA3B-459E-9F77-BF48156E620D}"/>
    <cellStyle name="Įprastas 5" xfId="1" xr:uid="{0E4BFC54-0099-4EA6-BB66-7FFE36097029}"/>
    <cellStyle name="Normal_CF_ataskaitos_prie_mokejimo_tvarkos_040115" xfId="5" xr:uid="{09FC75ED-FFDE-47D8-8F69-5BF107B5085A}"/>
    <cellStyle name="Normal_Sheet1" xfId="3" xr:uid="{F8DC24FC-0C98-4DCC-A942-95FDD270A3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A96-CCBC-4737-B4E6-19757CA33CAB}">
  <sheetPr>
    <pageSetUpPr fitToPage="1"/>
  </sheetPr>
  <dimension ref="A1:R378"/>
  <sheetViews>
    <sheetView topLeftCell="A10" zoomScale="120" zoomScaleNormal="120" workbookViewId="0">
      <selection activeCell="R370" sqref="R370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413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11.2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/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/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12" customHeight="1">
      <c r="A28" s="337" t="s">
        <v>5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/>
      <c r="L28" s="23"/>
      <c r="M28" s="16"/>
    </row>
    <row r="29" spans="1:13" ht="12.75" customHeight="1">
      <c r="F29" s="24"/>
      <c r="G29" s="27" t="s">
        <v>20</v>
      </c>
      <c r="H29" s="90"/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/>
      <c r="J30" s="134"/>
      <c r="K30" s="135"/>
      <c r="L30" s="135"/>
      <c r="M30" s="16"/>
    </row>
    <row r="31" spans="1:13" ht="14.25" customHeight="1">
      <c r="A31" s="29"/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1923500</v>
      </c>
      <c r="J35" s="102">
        <f>SUM(J36+J47+J67+J88+J95+J115+J141+J160+J170)</f>
        <v>1494000</v>
      </c>
      <c r="K35" s="103">
        <f>SUM(K36+K47+K67+K88+K95+K115+K141+K160+K170)</f>
        <v>1285078.9099999999</v>
      </c>
      <c r="L35" s="102">
        <f>SUM(L36+L47+L67+L88+L95+L115+L141+L160+L170)</f>
        <v>1285078.9099999999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1809500</v>
      </c>
      <c r="J36" s="102">
        <f>SUM(J37+J43)</f>
        <v>1406700</v>
      </c>
      <c r="K36" s="115">
        <f>SUM(K37+K43)</f>
        <v>1226811.8999999999</v>
      </c>
      <c r="L36" s="107">
        <f>SUM(L37+L43)</f>
        <v>1226811.8999999999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1782300</v>
      </c>
      <c r="J37" s="102">
        <f>SUM(J38)</f>
        <v>1386300</v>
      </c>
      <c r="K37" s="103">
        <f>SUM(K38)</f>
        <v>1207230.1399999999</v>
      </c>
      <c r="L37" s="102">
        <f>SUM(L38)</f>
        <v>1207230.1399999999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1782300</v>
      </c>
      <c r="J38" s="102">
        <f>SUM(J39+J41)</f>
        <v>1386300</v>
      </c>
      <c r="K38" s="102">
        <f>SUM(K39+K41)</f>
        <v>1207230.1399999999</v>
      </c>
      <c r="L38" s="102">
        <f>SUM(L39+L41)</f>
        <v>1207230.1399999999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1782300</v>
      </c>
      <c r="J39" s="103">
        <f>SUM(J40)</f>
        <v>1386300</v>
      </c>
      <c r="K39" s="103">
        <f>SUM(K40)</f>
        <v>1207230.1399999999</v>
      </c>
      <c r="L39" s="103">
        <f>SUM(L40)</f>
        <v>1207230.1399999999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1782300</v>
      </c>
      <c r="J40" s="105">
        <v>1386300</v>
      </c>
      <c r="K40" s="105">
        <v>1207230.1399999999</v>
      </c>
      <c r="L40" s="105">
        <v>1207230.1399999999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27200</v>
      </c>
      <c r="J43" s="102">
        <f t="shared" si="0"/>
        <v>20400</v>
      </c>
      <c r="K43" s="103">
        <f t="shared" si="0"/>
        <v>19581.759999999998</v>
      </c>
      <c r="L43" s="102">
        <f t="shared" si="0"/>
        <v>19581.759999999998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27200</v>
      </c>
      <c r="J44" s="102">
        <f t="shared" si="0"/>
        <v>20400</v>
      </c>
      <c r="K44" s="102">
        <f t="shared" si="0"/>
        <v>19581.759999999998</v>
      </c>
      <c r="L44" s="102">
        <f t="shared" si="0"/>
        <v>19581.759999999998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27200</v>
      </c>
      <c r="J45" s="102">
        <f t="shared" si="0"/>
        <v>20400</v>
      </c>
      <c r="K45" s="102">
        <f t="shared" si="0"/>
        <v>19581.759999999998</v>
      </c>
      <c r="L45" s="102">
        <f t="shared" si="0"/>
        <v>19581.759999999998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27200</v>
      </c>
      <c r="J46" s="105">
        <v>20400</v>
      </c>
      <c r="K46" s="105">
        <v>19581.759999999998</v>
      </c>
      <c r="L46" s="105">
        <v>19581.759999999998</v>
      </c>
      <c r="M46" s="5"/>
      <c r="Q46" s="48"/>
    </row>
    <row r="47" spans="1:18" ht="26.25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64000</v>
      </c>
      <c r="J47" s="113">
        <f t="shared" si="1"/>
        <v>50300</v>
      </c>
      <c r="K47" s="111">
        <f t="shared" si="1"/>
        <v>26674</v>
      </c>
      <c r="L47" s="111">
        <f t="shared" si="1"/>
        <v>26674</v>
      </c>
      <c r="M47" s="5"/>
    </row>
    <row r="48" spans="1:18" ht="27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64000</v>
      </c>
      <c r="J48" s="103">
        <f t="shared" si="1"/>
        <v>50300</v>
      </c>
      <c r="K48" s="102">
        <f t="shared" si="1"/>
        <v>26674</v>
      </c>
      <c r="L48" s="103">
        <f t="shared" si="1"/>
        <v>26674</v>
      </c>
      <c r="M48" s="5"/>
      <c r="Q48" s="5"/>
      <c r="R48" s="48"/>
    </row>
    <row r="49" spans="1:18" ht="15.75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64000</v>
      </c>
      <c r="J49" s="103">
        <f t="shared" si="1"/>
        <v>50300</v>
      </c>
      <c r="K49" s="107">
        <f t="shared" si="1"/>
        <v>26674</v>
      </c>
      <c r="L49" s="107">
        <f t="shared" si="1"/>
        <v>26674</v>
      </c>
      <c r="M49" s="5"/>
      <c r="Q49" s="48"/>
      <c r="R49" s="5"/>
    </row>
    <row r="50" spans="1:18" ht="24.75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64000</v>
      </c>
      <c r="J50" s="108">
        <f>SUM(J51:J66)</f>
        <v>50300</v>
      </c>
      <c r="K50" s="109">
        <f>SUM(K51:K66)</f>
        <v>26674</v>
      </c>
      <c r="L50" s="109">
        <f>SUM(L51:L66)</f>
        <v>26674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900</v>
      </c>
      <c r="J52" s="105">
        <v>700</v>
      </c>
      <c r="K52" s="105">
        <v>135.02000000000001</v>
      </c>
      <c r="L52" s="105">
        <v>135.02000000000001</v>
      </c>
      <c r="M52" s="5"/>
      <c r="Q52" s="48"/>
      <c r="R52" s="5"/>
    </row>
    <row r="53" spans="1:18" ht="26.25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1800</v>
      </c>
      <c r="J53" s="105">
        <v>1500</v>
      </c>
      <c r="K53" s="105">
        <v>1493.62</v>
      </c>
      <c r="L53" s="105">
        <v>1493.62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1600</v>
      </c>
      <c r="J56" s="105">
        <v>1200</v>
      </c>
      <c r="K56" s="105">
        <v>542.59</v>
      </c>
      <c r="L56" s="105">
        <v>542.59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3000</v>
      </c>
      <c r="J59" s="105">
        <v>2300</v>
      </c>
      <c r="K59" s="105">
        <v>430.46</v>
      </c>
      <c r="L59" s="105">
        <v>430.46</v>
      </c>
      <c r="M59" s="5"/>
      <c r="Q59" s="48"/>
      <c r="R59" s="5"/>
    </row>
    <row r="60" spans="1:18" ht="15.75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4800</v>
      </c>
      <c r="J60" s="105">
        <v>3600</v>
      </c>
      <c r="K60" s="105">
        <v>2285.37</v>
      </c>
      <c r="L60" s="105">
        <v>2285.37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10200</v>
      </c>
      <c r="J62" s="105">
        <v>9100</v>
      </c>
      <c r="K62" s="105">
        <v>5897.05</v>
      </c>
      <c r="L62" s="105">
        <v>5897.05</v>
      </c>
      <c r="M62" s="5"/>
      <c r="Q62" s="48"/>
      <c r="R62" s="5"/>
    </row>
    <row r="63" spans="1:18" ht="27.75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2700</v>
      </c>
      <c r="J63" s="105">
        <v>2200</v>
      </c>
      <c r="K63" s="105">
        <v>1636.67</v>
      </c>
      <c r="L63" s="105">
        <v>1636.67</v>
      </c>
      <c r="M63" s="5"/>
      <c r="Q63" s="48"/>
      <c r="R63" s="5"/>
    </row>
    <row r="64" spans="1:18" ht="12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500</v>
      </c>
      <c r="J64" s="105">
        <v>400</v>
      </c>
      <c r="K64" s="105">
        <v>362.49</v>
      </c>
      <c r="L64" s="105">
        <v>362.49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38500</v>
      </c>
      <c r="J66" s="105">
        <v>29300</v>
      </c>
      <c r="K66" s="105">
        <v>13890.73</v>
      </c>
      <c r="L66" s="105">
        <v>13890.73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50000</v>
      </c>
      <c r="J141" s="125">
        <f>SUM(J142+J147+J155)</f>
        <v>37000</v>
      </c>
      <c r="K141" s="103">
        <f>SUM(K142+K147+K155)</f>
        <v>31593.01</v>
      </c>
      <c r="L141" s="102">
        <f>SUM(L142+L147+L155)</f>
        <v>31593.01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50000</v>
      </c>
      <c r="J155" s="125">
        <f t="shared" si="14"/>
        <v>37000</v>
      </c>
      <c r="K155" s="103">
        <f t="shared" si="14"/>
        <v>31593.01</v>
      </c>
      <c r="L155" s="102">
        <f t="shared" si="14"/>
        <v>31593.01</v>
      </c>
    </row>
    <row r="156" spans="1:13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50000</v>
      </c>
      <c r="J156" s="118">
        <f t="shared" si="14"/>
        <v>37000</v>
      </c>
      <c r="K156" s="109">
        <f t="shared" si="14"/>
        <v>31593.01</v>
      </c>
      <c r="L156" s="108">
        <f t="shared" si="14"/>
        <v>31593.01</v>
      </c>
    </row>
    <row r="157" spans="1:13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50000</v>
      </c>
      <c r="J157" s="125">
        <f>SUM(J158:J159)</f>
        <v>37000</v>
      </c>
      <c r="K157" s="103">
        <f>SUM(K158:K159)</f>
        <v>31593.01</v>
      </c>
      <c r="L157" s="102">
        <f>SUM(L158:L159)</f>
        <v>31593.01</v>
      </c>
    </row>
    <row r="158" spans="1:13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50000</v>
      </c>
      <c r="J158" s="120">
        <v>37000</v>
      </c>
      <c r="K158" s="120">
        <v>31593.01</v>
      </c>
      <c r="L158" s="120">
        <v>31593.01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3400</v>
      </c>
      <c r="J186" s="125">
        <f>SUM(J187+J240+J305)</f>
        <v>3400</v>
      </c>
      <c r="K186" s="103">
        <f>SUM(K187+K240+K305)</f>
        <v>2500</v>
      </c>
      <c r="L186" s="102">
        <f>SUM(L187+L240+L305)</f>
        <v>2500</v>
      </c>
      <c r="M186" s="5"/>
    </row>
    <row r="187" spans="1:13" ht="34.5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3400</v>
      </c>
      <c r="J187" s="111">
        <f>SUM(J188+J211+J218+J230+J234)</f>
        <v>3400</v>
      </c>
      <c r="K187" s="111">
        <f>SUM(K188+K211+K218+K230+K234)</f>
        <v>2500</v>
      </c>
      <c r="L187" s="111">
        <f>SUM(L188+L211+L218+L230+L234)</f>
        <v>2500</v>
      </c>
      <c r="M187" s="5"/>
    </row>
    <row r="188" spans="1:13" ht="30.75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3400</v>
      </c>
      <c r="J188" s="125">
        <f>SUM(J189+J192+J197+J203+J208)</f>
        <v>3400</v>
      </c>
      <c r="K188" s="103">
        <f>SUM(K189+K192+K197+K203+K208)</f>
        <v>2500</v>
      </c>
      <c r="L188" s="102">
        <f>SUM(L189+L192+L197+L203+L208)</f>
        <v>2500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3400</v>
      </c>
      <c r="J197" s="125">
        <f>J198</f>
        <v>3400</v>
      </c>
      <c r="K197" s="103">
        <f>K198</f>
        <v>2500</v>
      </c>
      <c r="L197" s="102">
        <f>L198</f>
        <v>2500</v>
      </c>
      <c r="M197" s="5"/>
    </row>
    <row r="198" spans="1:13" ht="23.25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3400</v>
      </c>
      <c r="J198" s="102">
        <f>SUM(J199:J202)</f>
        <v>3400</v>
      </c>
      <c r="K198" s="102">
        <f>SUM(K199:K202)</f>
        <v>2500</v>
      </c>
      <c r="L198" s="102">
        <f>SUM(L199:L202)</f>
        <v>2500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900</v>
      </c>
      <c r="J200" s="106">
        <v>900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2500</v>
      </c>
      <c r="J202" s="127">
        <v>2500</v>
      </c>
      <c r="K202" s="106">
        <v>2500</v>
      </c>
      <c r="L202" s="106">
        <v>2500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39.7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1926900</v>
      </c>
      <c r="J370" s="132">
        <f>SUM(J35+J186)</f>
        <v>1497400</v>
      </c>
      <c r="K370" s="132">
        <f>SUM(K35+K186)</f>
        <v>1287578.9099999999</v>
      </c>
      <c r="L370" s="132">
        <f>SUM(L35+L186)</f>
        <v>1287578.9099999999</v>
      </c>
      <c r="M370" s="5"/>
    </row>
    <row r="371" spans="1:13" ht="18.75" customHeight="1">
      <c r="F371" s="296"/>
      <c r="G371" s="41"/>
      <c r="H371" s="40"/>
      <c r="I371" s="96"/>
      <c r="J371" s="239"/>
      <c r="K371" s="239"/>
      <c r="L371" s="239"/>
    </row>
    <row r="372" spans="1:13" ht="23.2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K372" s="356" t="s">
        <v>400</v>
      </c>
      <c r="L372" s="356"/>
    </row>
    <row r="373" spans="1:13" ht="18.75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 ht="8.25" customHeight="1">
      <c r="H378" s="24" t="s">
        <v>391</v>
      </c>
    </row>
  </sheetData>
  <mergeCells count="32">
    <mergeCell ref="K372:L372"/>
    <mergeCell ref="A375:G375"/>
    <mergeCell ref="A34:F34"/>
    <mergeCell ref="G30:H30"/>
    <mergeCell ref="A32:F33"/>
    <mergeCell ref="G32:G33"/>
    <mergeCell ref="H32:H33"/>
    <mergeCell ref="A8:L8"/>
    <mergeCell ref="A11:L11"/>
    <mergeCell ref="G13:K13"/>
    <mergeCell ref="G16:K16"/>
    <mergeCell ref="J1:L1"/>
    <mergeCell ref="J2:L2"/>
    <mergeCell ref="A10:L10"/>
    <mergeCell ref="A14:L14"/>
    <mergeCell ref="G15:K15"/>
    <mergeCell ref="D376:G376"/>
    <mergeCell ref="K376:L376"/>
    <mergeCell ref="B17:L17"/>
    <mergeCell ref="G19:K19"/>
    <mergeCell ref="G20:K20"/>
    <mergeCell ref="E22:K22"/>
    <mergeCell ref="A28:I28"/>
    <mergeCell ref="A23:L23"/>
    <mergeCell ref="A27:I27"/>
    <mergeCell ref="A372:G372"/>
    <mergeCell ref="D373:G373"/>
    <mergeCell ref="K373:L373"/>
    <mergeCell ref="K32:K33"/>
    <mergeCell ref="K375:L375"/>
    <mergeCell ref="L32:L33"/>
    <mergeCell ref="I32:J32"/>
  </mergeCells>
  <pageMargins left="0.25" right="0.25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DAF-A2EA-466A-A432-4DC1F78D5B64}">
  <sheetPr>
    <pageSetUpPr fitToPage="1"/>
  </sheetPr>
  <dimension ref="A2:I32"/>
  <sheetViews>
    <sheetView workbookViewId="0">
      <selection activeCell="H36" sqref="H36"/>
    </sheetView>
  </sheetViews>
  <sheetFormatPr defaultRowHeight="15"/>
  <cols>
    <col min="1" max="1" width="6.42578125" style="136" customWidth="1"/>
    <col min="2" max="2" width="13.7109375" style="136" customWidth="1"/>
    <col min="3" max="3" width="11.5703125" style="136" customWidth="1"/>
    <col min="4" max="4" width="9.140625" style="136"/>
    <col min="5" max="5" width="7.140625" style="136" customWidth="1"/>
    <col min="6" max="6" width="13.7109375" style="136" customWidth="1"/>
    <col min="7" max="7" width="10" style="136" customWidth="1"/>
    <col min="8" max="8" width="13.5703125" style="136" customWidth="1"/>
    <col min="9" max="9" width="9.140625" style="136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413" t="s">
        <v>236</v>
      </c>
      <c r="B2" s="413"/>
      <c r="C2" s="413"/>
      <c r="D2" s="413"/>
      <c r="E2" s="413"/>
      <c r="F2" s="413"/>
      <c r="G2" s="413"/>
      <c r="H2" s="413"/>
    </row>
    <row r="3" spans="1:9">
      <c r="A3" s="414" t="s">
        <v>237</v>
      </c>
      <c r="B3" s="414"/>
      <c r="C3" s="414"/>
      <c r="D3" s="414"/>
      <c r="E3" s="414"/>
      <c r="F3" s="414"/>
      <c r="G3" s="414"/>
      <c r="H3" s="414"/>
    </row>
    <row r="6" spans="1:9">
      <c r="A6" s="415" t="s">
        <v>238</v>
      </c>
      <c r="B6" s="415"/>
      <c r="C6" s="415"/>
      <c r="D6" s="415"/>
      <c r="E6" s="415"/>
      <c r="F6" s="415"/>
      <c r="G6" s="415"/>
      <c r="H6" s="415"/>
    </row>
    <row r="9" spans="1:9" ht="15.75" customHeight="1">
      <c r="A9" s="416" t="s">
        <v>239</v>
      </c>
      <c r="B9" s="416"/>
      <c r="C9" s="416"/>
      <c r="D9" s="416"/>
      <c r="E9" s="416"/>
      <c r="F9" s="416"/>
      <c r="G9" s="416"/>
      <c r="H9" s="416"/>
      <c r="I9" s="5"/>
    </row>
    <row r="10" spans="1:9">
      <c r="A10" s="245"/>
      <c r="B10" s="245"/>
      <c r="C10" s="245"/>
      <c r="D10" s="137"/>
      <c r="E10" s="245"/>
      <c r="F10" s="245"/>
      <c r="G10" s="245"/>
      <c r="H10" s="245"/>
    </row>
    <row r="11" spans="1:9">
      <c r="A11" s="245"/>
      <c r="B11" s="245"/>
      <c r="C11" s="415" t="s">
        <v>395</v>
      </c>
      <c r="D11" s="415"/>
      <c r="E11" s="415"/>
      <c r="F11" s="415"/>
      <c r="G11" s="245"/>
      <c r="H11" s="245"/>
    </row>
    <row r="12" spans="1:9">
      <c r="A12" s="245"/>
      <c r="B12" s="417" t="s">
        <v>240</v>
      </c>
      <c r="C12" s="417"/>
      <c r="D12" s="417"/>
      <c r="E12" s="417"/>
      <c r="F12" s="417"/>
      <c r="G12" s="417"/>
      <c r="H12" s="245"/>
    </row>
    <row r="13" spans="1:9">
      <c r="A13" s="245"/>
      <c r="B13" s="245"/>
      <c r="C13" s="245"/>
      <c r="D13" s="245"/>
      <c r="E13" s="245"/>
      <c r="F13" s="245"/>
      <c r="G13" s="245"/>
      <c r="H13" s="245"/>
    </row>
    <row r="14" spans="1:9" ht="15" customHeight="1">
      <c r="A14" s="418" t="s">
        <v>241</v>
      </c>
      <c r="B14" s="418"/>
      <c r="C14" s="138">
        <v>45930</v>
      </c>
      <c r="D14" s="139"/>
      <c r="E14" s="139"/>
      <c r="F14" s="139"/>
      <c r="G14" s="139"/>
      <c r="H14" s="139"/>
      <c r="I14" s="5"/>
    </row>
    <row r="15" spans="1:9">
      <c r="A15" s="419" t="s">
        <v>242</v>
      </c>
      <c r="B15" s="419"/>
      <c r="C15" s="419"/>
      <c r="D15" s="419"/>
      <c r="E15" s="419"/>
      <c r="F15" s="419"/>
      <c r="G15" s="419"/>
      <c r="H15" s="419"/>
    </row>
    <row r="16" spans="1:9" ht="28.5">
      <c r="A16" s="294" t="s">
        <v>243</v>
      </c>
      <c r="B16" s="294" t="s">
        <v>244</v>
      </c>
      <c r="C16" s="420" t="s">
        <v>245</v>
      </c>
      <c r="D16" s="421"/>
      <c r="E16" s="422"/>
      <c r="F16" s="294" t="s">
        <v>246</v>
      </c>
      <c r="G16" s="295" t="s">
        <v>247</v>
      </c>
      <c r="H16" s="295" t="s">
        <v>248</v>
      </c>
      <c r="I16" s="5"/>
    </row>
    <row r="17" spans="1:9" ht="15" customHeight="1">
      <c r="A17" s="287">
        <v>1</v>
      </c>
      <c r="B17" s="298" t="s">
        <v>21</v>
      </c>
      <c r="C17" s="412" t="s">
        <v>249</v>
      </c>
      <c r="D17" s="412"/>
      <c r="E17" s="412"/>
      <c r="F17" s="140" t="s">
        <v>250</v>
      </c>
      <c r="G17" s="288">
        <v>1</v>
      </c>
      <c r="H17" s="289">
        <v>82100</v>
      </c>
    </row>
    <row r="18" spans="1:9">
      <c r="A18" s="287"/>
      <c r="B18" s="299" t="s">
        <v>251</v>
      </c>
      <c r="C18" s="423"/>
      <c r="D18" s="423"/>
      <c r="E18" s="423"/>
      <c r="F18" s="290" t="s">
        <v>250</v>
      </c>
      <c r="G18" s="291">
        <v>1</v>
      </c>
      <c r="H18" s="292">
        <f>0+H17</f>
        <v>82100</v>
      </c>
    </row>
    <row r="19" spans="1:9" ht="15" customHeight="1">
      <c r="A19" s="287">
        <v>2</v>
      </c>
      <c r="B19" s="298" t="s">
        <v>233</v>
      </c>
      <c r="C19" s="412" t="s">
        <v>396</v>
      </c>
      <c r="D19" s="412"/>
      <c r="E19" s="412"/>
      <c r="F19" s="140" t="s">
        <v>250</v>
      </c>
      <c r="G19" s="288">
        <v>1</v>
      </c>
      <c r="H19" s="289">
        <v>2500</v>
      </c>
    </row>
    <row r="20" spans="1:9" ht="15" customHeight="1">
      <c r="A20" s="287">
        <v>3</v>
      </c>
      <c r="B20" s="298" t="s">
        <v>233</v>
      </c>
      <c r="C20" s="412" t="s">
        <v>252</v>
      </c>
      <c r="D20" s="412"/>
      <c r="E20" s="412"/>
      <c r="F20" s="140" t="s">
        <v>250</v>
      </c>
      <c r="G20" s="288">
        <v>1</v>
      </c>
      <c r="H20" s="289">
        <v>3939.14</v>
      </c>
    </row>
    <row r="21" spans="1:9" ht="15" customHeight="1">
      <c r="A21" s="287">
        <v>4</v>
      </c>
      <c r="B21" s="298" t="s">
        <v>233</v>
      </c>
      <c r="C21" s="412" t="s">
        <v>249</v>
      </c>
      <c r="D21" s="412"/>
      <c r="E21" s="412"/>
      <c r="F21" s="140" t="s">
        <v>250</v>
      </c>
      <c r="G21" s="288">
        <v>1</v>
      </c>
      <c r="H21" s="289">
        <v>1141319.83</v>
      </c>
    </row>
    <row r="22" spans="1:9" ht="15" customHeight="1">
      <c r="A22" s="287"/>
      <c r="B22" s="423" t="s">
        <v>251</v>
      </c>
      <c r="C22" s="423"/>
      <c r="D22" s="423"/>
      <c r="E22" s="423"/>
      <c r="F22" s="290" t="s">
        <v>250</v>
      </c>
      <c r="G22" s="291">
        <v>1</v>
      </c>
      <c r="H22" s="292">
        <f>0+H19+H20+H21</f>
        <v>1147758.97</v>
      </c>
    </row>
    <row r="23" spans="1:9" ht="15" customHeight="1">
      <c r="A23" s="287">
        <v>5</v>
      </c>
      <c r="B23" s="298" t="s">
        <v>315</v>
      </c>
      <c r="C23" s="412" t="s">
        <v>249</v>
      </c>
      <c r="D23" s="412"/>
      <c r="E23" s="412"/>
      <c r="F23" s="140" t="s">
        <v>250</v>
      </c>
      <c r="G23" s="288">
        <v>1</v>
      </c>
      <c r="H23" s="289">
        <v>4900</v>
      </c>
    </row>
    <row r="24" spans="1:9">
      <c r="A24" s="287"/>
      <c r="B24" s="423" t="s">
        <v>251</v>
      </c>
      <c r="C24" s="423"/>
      <c r="D24" s="423"/>
      <c r="E24" s="423"/>
      <c r="F24" s="290" t="s">
        <v>250</v>
      </c>
      <c r="G24" s="291">
        <v>1</v>
      </c>
      <c r="H24" s="292">
        <f>0+H23</f>
        <v>4900</v>
      </c>
      <c r="I24" s="235"/>
    </row>
    <row r="25" spans="1:9">
      <c r="A25" s="287"/>
      <c r="B25" s="423" t="s">
        <v>408</v>
      </c>
      <c r="C25" s="423"/>
      <c r="D25" s="423"/>
      <c r="E25" s="423"/>
      <c r="F25" s="427"/>
      <c r="G25" s="428"/>
      <c r="H25" s="292">
        <f>+H18+H22+H24</f>
        <v>1234758.97</v>
      </c>
      <c r="I25" s="235"/>
    </row>
    <row r="26" spans="1:9" ht="15" customHeight="1">
      <c r="A26" s="300"/>
      <c r="B26" s="300"/>
      <c r="C26" s="300"/>
      <c r="D26" s="300"/>
      <c r="E26" s="300"/>
      <c r="F26" s="300"/>
      <c r="G26" s="300"/>
      <c r="H26" s="300"/>
    </row>
    <row r="27" spans="1:9" ht="15" customHeight="1">
      <c r="A27" s="300"/>
      <c r="B27" s="300"/>
      <c r="C27" s="300"/>
      <c r="D27" s="300"/>
      <c r="E27" s="300"/>
      <c r="F27" s="300"/>
      <c r="G27" s="300"/>
      <c r="H27" s="300"/>
    </row>
    <row r="28" spans="1:9">
      <c r="A28" s="429" t="s">
        <v>399</v>
      </c>
      <c r="B28" s="429"/>
      <c r="C28" s="429"/>
      <c r="D28" s="429"/>
      <c r="E28" s="426" t="s">
        <v>400</v>
      </c>
      <c r="F28" s="426"/>
      <c r="G28" s="426"/>
      <c r="H28" s="426"/>
    </row>
    <row r="29" spans="1:9">
      <c r="A29" s="300"/>
      <c r="B29" s="300"/>
      <c r="C29" s="300"/>
      <c r="D29" s="300"/>
      <c r="E29" s="430" t="s">
        <v>253</v>
      </c>
      <c r="F29" s="430"/>
      <c r="G29" s="430"/>
      <c r="H29" s="430"/>
    </row>
    <row r="30" spans="1:9" ht="29.25" customHeight="1">
      <c r="A30" s="418" t="s">
        <v>228</v>
      </c>
      <c r="B30" s="418"/>
      <c r="C30" s="418"/>
      <c r="D30" s="418"/>
      <c r="E30" s="424" t="s">
        <v>229</v>
      </c>
      <c r="F30" s="424"/>
      <c r="G30" s="424"/>
      <c r="H30" s="424"/>
    </row>
    <row r="31" spans="1:9">
      <c r="E31" s="425" t="s">
        <v>253</v>
      </c>
      <c r="F31" s="425"/>
      <c r="G31" s="425"/>
      <c r="H31" s="425"/>
    </row>
    <row r="32" spans="1:9">
      <c r="A32" s="230" t="s">
        <v>301</v>
      </c>
      <c r="B32" s="230"/>
      <c r="C32" s="230"/>
      <c r="D32" s="230"/>
      <c r="E32" s="230"/>
      <c r="F32" s="230"/>
      <c r="G32" s="230"/>
    </row>
  </sheetData>
  <mergeCells count="24">
    <mergeCell ref="A30:D30"/>
    <mergeCell ref="E30:H30"/>
    <mergeCell ref="E31:H31"/>
    <mergeCell ref="C20:E20"/>
    <mergeCell ref="C21:E21"/>
    <mergeCell ref="C23:E23"/>
    <mergeCell ref="E28:H28"/>
    <mergeCell ref="B22:E22"/>
    <mergeCell ref="B24:E24"/>
    <mergeCell ref="B25:G25"/>
    <mergeCell ref="A28:D28"/>
    <mergeCell ref="E29:H29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C59-D1D4-4888-9C98-D1EEA669186C}">
  <sheetPr>
    <pageSetUpPr fitToPage="1"/>
  </sheetPr>
  <dimension ref="A2:I32"/>
  <sheetViews>
    <sheetView workbookViewId="0">
      <selection activeCell="M31" sqref="M31"/>
    </sheetView>
  </sheetViews>
  <sheetFormatPr defaultRowHeight="15"/>
  <cols>
    <col min="1" max="1" width="6.42578125" style="136" customWidth="1"/>
    <col min="2" max="2" width="13.7109375" style="136" customWidth="1"/>
    <col min="3" max="3" width="11.5703125" style="136" customWidth="1"/>
    <col min="4" max="4" width="9.140625" style="136"/>
    <col min="5" max="5" width="7.140625" style="136" customWidth="1"/>
    <col min="6" max="6" width="13.7109375" style="136" customWidth="1"/>
    <col min="7" max="7" width="10" style="136" customWidth="1"/>
    <col min="8" max="8" width="13.5703125" style="136" customWidth="1"/>
    <col min="9" max="9" width="9.140625" style="136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413" t="s">
        <v>236</v>
      </c>
      <c r="B2" s="413"/>
      <c r="C2" s="413"/>
      <c r="D2" s="413"/>
      <c r="E2" s="413"/>
      <c r="F2" s="413"/>
      <c r="G2" s="413"/>
      <c r="H2" s="413"/>
    </row>
    <row r="3" spans="1:9">
      <c r="A3" s="414" t="s">
        <v>237</v>
      </c>
      <c r="B3" s="414"/>
      <c r="C3" s="414"/>
      <c r="D3" s="414"/>
      <c r="E3" s="414"/>
      <c r="F3" s="414"/>
      <c r="G3" s="414"/>
      <c r="H3" s="414"/>
    </row>
    <row r="6" spans="1:9">
      <c r="A6" s="415" t="s">
        <v>238</v>
      </c>
      <c r="B6" s="415"/>
      <c r="C6" s="415"/>
      <c r="D6" s="415"/>
      <c r="E6" s="415"/>
      <c r="F6" s="415"/>
      <c r="G6" s="415"/>
      <c r="H6" s="415"/>
    </row>
    <row r="9" spans="1:9" ht="15.75" customHeight="1">
      <c r="A9" s="416" t="s">
        <v>239</v>
      </c>
      <c r="B9" s="416"/>
      <c r="C9" s="416"/>
      <c r="D9" s="416"/>
      <c r="E9" s="416"/>
      <c r="F9" s="416"/>
      <c r="G9" s="416"/>
      <c r="H9" s="416"/>
      <c r="I9" s="5"/>
    </row>
    <row r="10" spans="1:9">
      <c r="A10" s="245"/>
      <c r="B10" s="245"/>
      <c r="C10" s="245"/>
      <c r="D10" s="137"/>
      <c r="E10" s="245"/>
      <c r="F10" s="245"/>
      <c r="G10" s="245"/>
      <c r="H10" s="245"/>
    </row>
    <row r="11" spans="1:9">
      <c r="A11" s="245"/>
      <c r="B11" s="245"/>
      <c r="C11" s="415" t="s">
        <v>395</v>
      </c>
      <c r="D11" s="415"/>
      <c r="E11" s="415"/>
      <c r="F11" s="415"/>
      <c r="G11" s="245"/>
      <c r="H11" s="245"/>
    </row>
    <row r="12" spans="1:9">
      <c r="A12" s="245"/>
      <c r="B12" s="417" t="s">
        <v>240</v>
      </c>
      <c r="C12" s="417"/>
      <c r="D12" s="417"/>
      <c r="E12" s="417"/>
      <c r="F12" s="417"/>
      <c r="G12" s="417"/>
      <c r="H12" s="245"/>
    </row>
    <row r="13" spans="1:9">
      <c r="A13" s="245"/>
      <c r="B13" s="245"/>
      <c r="C13" s="245"/>
      <c r="D13" s="245"/>
      <c r="E13" s="245"/>
      <c r="F13" s="245"/>
      <c r="G13" s="245"/>
      <c r="H13" s="245"/>
    </row>
    <row r="14" spans="1:9" ht="15" customHeight="1">
      <c r="A14" s="418" t="s">
        <v>241</v>
      </c>
      <c r="B14" s="418"/>
      <c r="C14" s="138">
        <v>45930</v>
      </c>
      <c r="D14" s="139"/>
      <c r="E14" s="139"/>
      <c r="F14" s="139"/>
      <c r="G14" s="139"/>
      <c r="H14" s="139"/>
      <c r="I14" s="5"/>
    </row>
    <row r="15" spans="1:9">
      <c r="A15" s="419" t="s">
        <v>242</v>
      </c>
      <c r="B15" s="419"/>
      <c r="C15" s="419"/>
      <c r="D15" s="419"/>
      <c r="E15" s="419"/>
      <c r="F15" s="419"/>
      <c r="G15" s="419"/>
      <c r="H15" s="419"/>
    </row>
    <row r="16" spans="1:9" ht="28.5">
      <c r="A16" s="294" t="s">
        <v>243</v>
      </c>
      <c r="B16" s="294" t="s">
        <v>244</v>
      </c>
      <c r="C16" s="420" t="s">
        <v>245</v>
      </c>
      <c r="D16" s="421"/>
      <c r="E16" s="422"/>
      <c r="F16" s="294" t="s">
        <v>246</v>
      </c>
      <c r="G16" s="295" t="s">
        <v>247</v>
      </c>
      <c r="H16" s="295" t="s">
        <v>248</v>
      </c>
      <c r="I16" s="5"/>
    </row>
    <row r="17" spans="1:9" ht="15" customHeight="1">
      <c r="A17" s="287">
        <v>1</v>
      </c>
      <c r="B17" s="298" t="s">
        <v>21</v>
      </c>
      <c r="C17" s="412" t="s">
        <v>249</v>
      </c>
      <c r="D17" s="412"/>
      <c r="E17" s="412"/>
      <c r="F17" s="140" t="s">
        <v>5</v>
      </c>
      <c r="G17" s="288" t="s">
        <v>5</v>
      </c>
      <c r="H17" s="289">
        <v>82100</v>
      </c>
    </row>
    <row r="18" spans="1:9">
      <c r="A18" s="287"/>
      <c r="B18" s="299" t="s">
        <v>251</v>
      </c>
      <c r="C18" s="423"/>
      <c r="D18" s="423"/>
      <c r="E18" s="423"/>
      <c r="F18" s="290" t="s">
        <v>5</v>
      </c>
      <c r="G18" s="291" t="s">
        <v>5</v>
      </c>
      <c r="H18" s="292">
        <f>0+H17</f>
        <v>82100</v>
      </c>
    </row>
    <row r="19" spans="1:9" ht="15" customHeight="1">
      <c r="A19" s="287">
        <v>2</v>
      </c>
      <c r="B19" s="298" t="s">
        <v>233</v>
      </c>
      <c r="C19" s="412" t="s">
        <v>396</v>
      </c>
      <c r="D19" s="412"/>
      <c r="E19" s="412"/>
      <c r="F19" s="140" t="s">
        <v>5</v>
      </c>
      <c r="G19" s="288" t="s">
        <v>5</v>
      </c>
      <c r="H19" s="289">
        <v>2500</v>
      </c>
    </row>
    <row r="20" spans="1:9" ht="15" customHeight="1">
      <c r="A20" s="287">
        <v>3</v>
      </c>
      <c r="B20" s="298" t="s">
        <v>233</v>
      </c>
      <c r="C20" s="412" t="s">
        <v>252</v>
      </c>
      <c r="D20" s="412"/>
      <c r="E20" s="412"/>
      <c r="F20" s="140" t="s">
        <v>5</v>
      </c>
      <c r="G20" s="288" t="s">
        <v>5</v>
      </c>
      <c r="H20" s="289">
        <v>3939.14</v>
      </c>
    </row>
    <row r="21" spans="1:9" ht="15" customHeight="1">
      <c r="A21" s="287">
        <v>4</v>
      </c>
      <c r="B21" s="298" t="s">
        <v>233</v>
      </c>
      <c r="C21" s="412" t="s">
        <v>249</v>
      </c>
      <c r="D21" s="412"/>
      <c r="E21" s="412"/>
      <c r="F21" s="140" t="s">
        <v>5</v>
      </c>
      <c r="G21" s="288" t="s">
        <v>5</v>
      </c>
      <c r="H21" s="289">
        <v>1141319.83</v>
      </c>
    </row>
    <row r="22" spans="1:9" ht="15" customHeight="1">
      <c r="A22" s="287"/>
      <c r="B22" s="423" t="s">
        <v>251</v>
      </c>
      <c r="C22" s="423"/>
      <c r="D22" s="423"/>
      <c r="E22" s="423"/>
      <c r="F22" s="290" t="s">
        <v>5</v>
      </c>
      <c r="G22" s="291" t="s">
        <v>5</v>
      </c>
      <c r="H22" s="292">
        <f>0+H19+H20+H21</f>
        <v>1147758.97</v>
      </c>
      <c r="I22" s="235"/>
    </row>
    <row r="23" spans="1:9" ht="15" customHeight="1">
      <c r="A23" s="287">
        <v>5</v>
      </c>
      <c r="B23" s="298" t="s">
        <v>315</v>
      </c>
      <c r="C23" s="412" t="s">
        <v>249</v>
      </c>
      <c r="D23" s="412"/>
      <c r="E23" s="412"/>
      <c r="F23" s="140" t="s">
        <v>5</v>
      </c>
      <c r="G23" s="288" t="s">
        <v>5</v>
      </c>
      <c r="H23" s="289">
        <v>4900</v>
      </c>
      <c r="I23" s="235"/>
    </row>
    <row r="24" spans="1:9">
      <c r="A24" s="287"/>
      <c r="B24" s="423" t="s">
        <v>251</v>
      </c>
      <c r="C24" s="423"/>
      <c r="D24" s="423"/>
      <c r="E24" s="423"/>
      <c r="F24" s="290" t="s">
        <v>5</v>
      </c>
      <c r="G24" s="291" t="s">
        <v>5</v>
      </c>
      <c r="H24" s="292">
        <f>0+H23</f>
        <v>4900</v>
      </c>
    </row>
    <row r="25" spans="1:9">
      <c r="A25" s="287"/>
      <c r="B25" s="423" t="s">
        <v>408</v>
      </c>
      <c r="C25" s="423"/>
      <c r="D25" s="423"/>
      <c r="E25" s="423"/>
      <c r="F25" s="427"/>
      <c r="G25" s="428"/>
      <c r="H25" s="292">
        <f>+H18+H22+H24</f>
        <v>1234758.97</v>
      </c>
    </row>
    <row r="26" spans="1:9" ht="15" customHeight="1">
      <c r="A26" s="300"/>
      <c r="B26" s="300"/>
      <c r="C26" s="300"/>
      <c r="D26" s="300"/>
      <c r="E26" s="300"/>
      <c r="F26" s="300"/>
      <c r="G26" s="300"/>
      <c r="H26" s="300"/>
    </row>
    <row r="27" spans="1:9" ht="15" customHeight="1">
      <c r="A27" s="300"/>
      <c r="B27" s="300"/>
      <c r="C27" s="300"/>
      <c r="D27" s="300"/>
      <c r="E27" s="300"/>
      <c r="F27" s="300"/>
      <c r="G27" s="300"/>
      <c r="H27" s="300"/>
    </row>
    <row r="28" spans="1:9">
      <c r="A28" s="429" t="s">
        <v>399</v>
      </c>
      <c r="B28" s="429"/>
      <c r="C28" s="429"/>
      <c r="D28" s="429"/>
      <c r="E28" s="426" t="s">
        <v>400</v>
      </c>
      <c r="F28" s="426"/>
      <c r="G28" s="426"/>
      <c r="H28" s="426"/>
    </row>
    <row r="29" spans="1:9">
      <c r="A29" s="300"/>
      <c r="B29" s="300"/>
      <c r="C29" s="300"/>
      <c r="D29" s="300"/>
      <c r="E29" s="430" t="s">
        <v>253</v>
      </c>
      <c r="F29" s="430"/>
      <c r="G29" s="430"/>
      <c r="H29" s="430"/>
    </row>
    <row r="30" spans="1:9" ht="27.75" customHeight="1">
      <c r="A30" s="418" t="s">
        <v>228</v>
      </c>
      <c r="B30" s="418"/>
      <c r="C30" s="418"/>
      <c r="D30" s="418"/>
      <c r="E30" s="424" t="s">
        <v>229</v>
      </c>
      <c r="F30" s="424"/>
      <c r="G30" s="424"/>
      <c r="H30" s="424"/>
    </row>
    <row r="31" spans="1:9">
      <c r="E31" s="425" t="s">
        <v>253</v>
      </c>
      <c r="F31" s="425"/>
      <c r="G31" s="425"/>
      <c r="H31" s="425"/>
    </row>
    <row r="32" spans="1:9">
      <c r="A32" s="230" t="s">
        <v>301</v>
      </c>
      <c r="B32" s="230"/>
      <c r="C32" s="230"/>
      <c r="D32" s="230"/>
      <c r="E32" s="230"/>
      <c r="F32" s="230"/>
      <c r="G32" s="230"/>
    </row>
  </sheetData>
  <mergeCells count="24">
    <mergeCell ref="A30:D30"/>
    <mergeCell ref="E30:H30"/>
    <mergeCell ref="E31:H31"/>
    <mergeCell ref="C20:E20"/>
    <mergeCell ref="C21:E21"/>
    <mergeCell ref="C23:E23"/>
    <mergeCell ref="E28:H28"/>
    <mergeCell ref="B22:E22"/>
    <mergeCell ref="B24:E24"/>
    <mergeCell ref="B25:G25"/>
    <mergeCell ref="A28:D28"/>
    <mergeCell ref="E29:H29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56D-C865-473C-AD25-90B90664FED5}">
  <sheetPr>
    <pageSetUpPr fitToPage="1"/>
  </sheetPr>
  <dimension ref="A2:I30"/>
  <sheetViews>
    <sheetView topLeftCell="A7" zoomScale="130" zoomScaleNormal="130" workbookViewId="0">
      <selection activeCell="E28" sqref="E28:H28"/>
    </sheetView>
  </sheetViews>
  <sheetFormatPr defaultRowHeight="15"/>
  <cols>
    <col min="1" max="1" width="6.42578125" style="141" customWidth="1"/>
    <col min="2" max="2" width="13.7109375" style="141" customWidth="1"/>
    <col min="3" max="3" width="11.5703125" style="141" customWidth="1"/>
    <col min="4" max="4" width="9.140625" style="141"/>
    <col min="5" max="5" width="7.140625" style="141" customWidth="1"/>
    <col min="6" max="6" width="13.7109375" style="141" customWidth="1"/>
    <col min="7" max="7" width="10" style="141" customWidth="1"/>
    <col min="8" max="8" width="13.5703125" style="141" customWidth="1"/>
    <col min="9" max="9" width="9.140625" style="141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413" t="s">
        <v>236</v>
      </c>
      <c r="B2" s="413"/>
      <c r="C2" s="413"/>
      <c r="D2" s="413"/>
      <c r="E2" s="413"/>
      <c r="F2" s="413"/>
      <c r="G2" s="413"/>
      <c r="H2" s="413"/>
    </row>
    <row r="3" spans="1:9">
      <c r="A3" s="414" t="s">
        <v>237</v>
      </c>
      <c r="B3" s="414"/>
      <c r="C3" s="414"/>
      <c r="D3" s="414"/>
      <c r="E3" s="414"/>
      <c r="F3" s="414"/>
      <c r="G3" s="414"/>
      <c r="H3" s="414"/>
    </row>
    <row r="6" spans="1:9">
      <c r="A6" s="415" t="s">
        <v>238</v>
      </c>
      <c r="B6" s="415"/>
      <c r="C6" s="415"/>
      <c r="D6" s="415"/>
      <c r="E6" s="415"/>
      <c r="F6" s="415"/>
      <c r="G6" s="415"/>
      <c r="H6" s="415"/>
    </row>
    <row r="9" spans="1:9" ht="15.75">
      <c r="A9" s="416" t="s">
        <v>383</v>
      </c>
      <c r="B9" s="416"/>
      <c r="C9" s="416"/>
      <c r="D9" s="416"/>
      <c r="E9" s="416"/>
      <c r="F9" s="416"/>
      <c r="G9" s="416"/>
      <c r="H9" s="416"/>
      <c r="I9" s="5"/>
    </row>
    <row r="10" spans="1:9">
      <c r="D10" s="137"/>
    </row>
    <row r="11" spans="1:9">
      <c r="C11" s="415" t="s">
        <v>395</v>
      </c>
      <c r="D11" s="415"/>
      <c r="E11" s="415"/>
      <c r="F11" s="415"/>
    </row>
    <row r="12" spans="1:9">
      <c r="B12" s="417" t="s">
        <v>240</v>
      </c>
      <c r="C12" s="417"/>
      <c r="D12" s="417"/>
      <c r="E12" s="417"/>
      <c r="F12" s="417"/>
      <c r="G12" s="417"/>
    </row>
    <row r="14" spans="1:9" ht="15" customHeight="1">
      <c r="A14" s="429" t="s">
        <v>241</v>
      </c>
      <c r="B14" s="429"/>
      <c r="C14" s="285">
        <v>45930</v>
      </c>
      <c r="D14" s="286"/>
      <c r="E14" s="286"/>
      <c r="F14" s="286"/>
      <c r="G14" s="286"/>
      <c r="H14" s="286"/>
      <c r="I14" s="5"/>
    </row>
    <row r="15" spans="1:9">
      <c r="A15" s="432" t="s">
        <v>384</v>
      </c>
      <c r="B15" s="432"/>
      <c r="C15" s="432"/>
      <c r="D15" s="432"/>
      <c r="E15" s="432"/>
      <c r="F15" s="432"/>
      <c r="G15" s="432"/>
      <c r="H15" s="432"/>
    </row>
    <row r="16" spans="1:9" ht="28.5">
      <c r="A16" s="294" t="s">
        <v>243</v>
      </c>
      <c r="B16" s="294" t="s">
        <v>244</v>
      </c>
      <c r="C16" s="420" t="s">
        <v>245</v>
      </c>
      <c r="D16" s="421"/>
      <c r="E16" s="422"/>
      <c r="F16" s="294" t="s">
        <v>246</v>
      </c>
      <c r="G16" s="295" t="s">
        <v>247</v>
      </c>
      <c r="H16" s="295" t="s">
        <v>248</v>
      </c>
      <c r="I16" s="5"/>
    </row>
    <row r="17" spans="1:8" ht="15" customHeight="1">
      <c r="A17" s="287">
        <v>1</v>
      </c>
      <c r="B17" s="313" t="s">
        <v>233</v>
      </c>
      <c r="C17" s="412" t="s">
        <v>252</v>
      </c>
      <c r="D17" s="412"/>
      <c r="E17" s="412"/>
      <c r="F17" s="140" t="s">
        <v>250</v>
      </c>
      <c r="G17" s="288">
        <v>1</v>
      </c>
      <c r="H17" s="289">
        <v>66.069999999999993</v>
      </c>
    </row>
    <row r="18" spans="1:8" ht="15" customHeight="1">
      <c r="A18" s="287">
        <v>2</v>
      </c>
      <c r="B18" s="313" t="s">
        <v>233</v>
      </c>
      <c r="C18" s="412" t="s">
        <v>249</v>
      </c>
      <c r="D18" s="412"/>
      <c r="E18" s="412"/>
      <c r="F18" s="140" t="s">
        <v>250</v>
      </c>
      <c r="G18" s="288">
        <v>1</v>
      </c>
      <c r="H18" s="289">
        <v>168878.16</v>
      </c>
    </row>
    <row r="19" spans="1:8" ht="15" customHeight="1">
      <c r="A19" s="287">
        <v>3</v>
      </c>
      <c r="B19" s="313" t="s">
        <v>233</v>
      </c>
      <c r="C19" s="412" t="s">
        <v>385</v>
      </c>
      <c r="D19" s="412"/>
      <c r="E19" s="412"/>
      <c r="F19" s="140" t="s">
        <v>250</v>
      </c>
      <c r="G19" s="288">
        <v>1</v>
      </c>
      <c r="H19" s="289">
        <v>62522.75</v>
      </c>
    </row>
    <row r="20" spans="1:8" ht="15" customHeight="1">
      <c r="A20" s="287">
        <v>4</v>
      </c>
      <c r="B20" s="313" t="s">
        <v>233</v>
      </c>
      <c r="C20" s="412" t="s">
        <v>386</v>
      </c>
      <c r="D20" s="412"/>
      <c r="E20" s="412"/>
      <c r="F20" s="140" t="s">
        <v>250</v>
      </c>
      <c r="G20" s="288">
        <v>1</v>
      </c>
      <c r="H20" s="289">
        <v>98032.23</v>
      </c>
    </row>
    <row r="21" spans="1:8" ht="15" customHeight="1">
      <c r="A21" s="287">
        <v>5</v>
      </c>
      <c r="B21" s="313" t="s">
        <v>233</v>
      </c>
      <c r="C21" s="412" t="s">
        <v>387</v>
      </c>
      <c r="D21" s="412"/>
      <c r="E21" s="412"/>
      <c r="F21" s="140" t="s">
        <v>250</v>
      </c>
      <c r="G21" s="288">
        <v>1</v>
      </c>
      <c r="H21" s="289">
        <v>1412.85</v>
      </c>
    </row>
    <row r="22" spans="1:8">
      <c r="A22" s="287"/>
      <c r="B22" s="423" t="s">
        <v>251</v>
      </c>
      <c r="C22" s="423"/>
      <c r="D22" s="423"/>
      <c r="E22" s="423"/>
      <c r="F22" s="314" t="s">
        <v>250</v>
      </c>
      <c r="G22" s="315">
        <v>1</v>
      </c>
      <c r="H22" s="292">
        <f>0+H17+H18+H19+H20</f>
        <v>329499.21000000002</v>
      </c>
    </row>
    <row r="23" spans="1:8">
      <c r="A23" s="293"/>
      <c r="B23" s="293"/>
      <c r="C23" s="431"/>
      <c r="D23" s="431"/>
      <c r="E23" s="431"/>
      <c r="F23" s="293"/>
      <c r="G23" s="293"/>
      <c r="H23" s="293"/>
    </row>
    <row r="24" spans="1:8" ht="15" customHeight="1">
      <c r="A24" s="293"/>
      <c r="B24" s="293"/>
      <c r="C24" s="293"/>
      <c r="D24" s="293"/>
      <c r="E24" s="293"/>
      <c r="F24" s="293"/>
      <c r="G24" s="293"/>
      <c r="H24" s="293"/>
    </row>
    <row r="25" spans="1:8" ht="15" customHeight="1">
      <c r="A25" s="429" t="s">
        <v>399</v>
      </c>
      <c r="B25" s="429"/>
      <c r="C25" s="429"/>
      <c r="D25" s="429"/>
      <c r="E25" s="426" t="s">
        <v>400</v>
      </c>
      <c r="F25" s="426"/>
      <c r="G25" s="426"/>
      <c r="H25" s="426"/>
    </row>
    <row r="26" spans="1:8">
      <c r="A26" s="293"/>
      <c r="B26" s="293"/>
      <c r="C26" s="293"/>
      <c r="D26" s="293"/>
      <c r="E26" s="430" t="s">
        <v>253</v>
      </c>
      <c r="F26" s="430"/>
      <c r="G26" s="430"/>
      <c r="H26" s="430"/>
    </row>
    <row r="27" spans="1:8">
      <c r="A27" s="293"/>
      <c r="B27" s="293"/>
      <c r="C27" s="293"/>
      <c r="D27" s="293"/>
      <c r="E27" s="293"/>
      <c r="F27" s="293"/>
      <c r="G27" s="293"/>
      <c r="H27" s="293"/>
    </row>
    <row r="28" spans="1:8" ht="29.25" customHeight="1">
      <c r="A28" s="418" t="s">
        <v>228</v>
      </c>
      <c r="B28" s="418"/>
      <c r="C28" s="418"/>
      <c r="D28" s="418"/>
      <c r="E28" s="424" t="s">
        <v>229</v>
      </c>
      <c r="F28" s="424"/>
      <c r="G28" s="424"/>
      <c r="H28" s="424"/>
    </row>
    <row r="29" spans="1:8">
      <c r="E29" s="425" t="s">
        <v>253</v>
      </c>
      <c r="F29" s="425"/>
      <c r="G29" s="425"/>
      <c r="H29" s="425"/>
    </row>
    <row r="30" spans="1:8">
      <c r="A30" s="230" t="s">
        <v>301</v>
      </c>
      <c r="B30" s="230"/>
      <c r="C30" s="230"/>
      <c r="D30" s="230"/>
      <c r="E30" s="230"/>
      <c r="F30" s="230"/>
      <c r="G30" s="230"/>
    </row>
  </sheetData>
  <mergeCells count="22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28:D28"/>
    <mergeCell ref="E28:H28"/>
    <mergeCell ref="E29:H29"/>
    <mergeCell ref="C20:E20"/>
    <mergeCell ref="C21:E21"/>
    <mergeCell ref="E25:H25"/>
    <mergeCell ref="C23:E23"/>
    <mergeCell ref="A25:D25"/>
    <mergeCell ref="E26:H26"/>
    <mergeCell ref="B22:E22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21A4-A3B1-4B68-9E21-6CCC7C6E87C1}">
  <sheetPr>
    <pageSetUpPr fitToPage="1"/>
  </sheetPr>
  <dimension ref="A2:I31"/>
  <sheetViews>
    <sheetView workbookViewId="0">
      <selection activeCell="L12" sqref="L12"/>
    </sheetView>
  </sheetViews>
  <sheetFormatPr defaultRowHeight="15"/>
  <cols>
    <col min="1" max="1" width="6.42578125" style="141" customWidth="1"/>
    <col min="2" max="2" width="13.7109375" style="141" customWidth="1"/>
    <col min="3" max="3" width="11.5703125" style="141" customWidth="1"/>
    <col min="4" max="4" width="9.140625" style="141"/>
    <col min="5" max="5" width="7.140625" style="141" customWidth="1"/>
    <col min="6" max="6" width="13.7109375" style="141" customWidth="1"/>
    <col min="7" max="7" width="10" style="141" customWidth="1"/>
    <col min="8" max="8" width="13.5703125" style="141" customWidth="1"/>
    <col min="9" max="9" width="9.140625" style="141"/>
    <col min="10" max="256" width="9.140625" style="5"/>
    <col min="257" max="257" width="6.42578125" style="5" customWidth="1"/>
    <col min="258" max="258" width="13.7109375" style="5" customWidth="1"/>
    <col min="259" max="259" width="11.5703125" style="5" customWidth="1"/>
    <col min="260" max="260" width="9.140625" style="5"/>
    <col min="261" max="261" width="7.140625" style="5" customWidth="1"/>
    <col min="262" max="262" width="13.7109375" style="5" customWidth="1"/>
    <col min="263" max="263" width="10" style="5" customWidth="1"/>
    <col min="264" max="264" width="13.5703125" style="5" customWidth="1"/>
    <col min="265" max="512" width="9.140625" style="5"/>
    <col min="513" max="513" width="6.42578125" style="5" customWidth="1"/>
    <col min="514" max="514" width="13.7109375" style="5" customWidth="1"/>
    <col min="515" max="515" width="11.5703125" style="5" customWidth="1"/>
    <col min="516" max="516" width="9.140625" style="5"/>
    <col min="517" max="517" width="7.140625" style="5" customWidth="1"/>
    <col min="518" max="518" width="13.7109375" style="5" customWidth="1"/>
    <col min="519" max="519" width="10" style="5" customWidth="1"/>
    <col min="520" max="520" width="13.5703125" style="5" customWidth="1"/>
    <col min="521" max="768" width="9.140625" style="5"/>
    <col min="769" max="769" width="6.42578125" style="5" customWidth="1"/>
    <col min="770" max="770" width="13.7109375" style="5" customWidth="1"/>
    <col min="771" max="771" width="11.5703125" style="5" customWidth="1"/>
    <col min="772" max="772" width="9.140625" style="5"/>
    <col min="773" max="773" width="7.140625" style="5" customWidth="1"/>
    <col min="774" max="774" width="13.7109375" style="5" customWidth="1"/>
    <col min="775" max="775" width="10" style="5" customWidth="1"/>
    <col min="776" max="776" width="13.5703125" style="5" customWidth="1"/>
    <col min="777" max="1024" width="9.140625" style="5"/>
    <col min="1025" max="1025" width="6.42578125" style="5" customWidth="1"/>
    <col min="1026" max="1026" width="13.7109375" style="5" customWidth="1"/>
    <col min="1027" max="1027" width="11.5703125" style="5" customWidth="1"/>
    <col min="1028" max="1028" width="9.140625" style="5"/>
    <col min="1029" max="1029" width="7.140625" style="5" customWidth="1"/>
    <col min="1030" max="1030" width="13.7109375" style="5" customWidth="1"/>
    <col min="1031" max="1031" width="10" style="5" customWidth="1"/>
    <col min="1032" max="1032" width="13.5703125" style="5" customWidth="1"/>
    <col min="1033" max="1280" width="9.140625" style="5"/>
    <col min="1281" max="1281" width="6.42578125" style="5" customWidth="1"/>
    <col min="1282" max="1282" width="13.7109375" style="5" customWidth="1"/>
    <col min="1283" max="1283" width="11.5703125" style="5" customWidth="1"/>
    <col min="1284" max="1284" width="9.140625" style="5"/>
    <col min="1285" max="1285" width="7.140625" style="5" customWidth="1"/>
    <col min="1286" max="1286" width="13.7109375" style="5" customWidth="1"/>
    <col min="1287" max="1287" width="10" style="5" customWidth="1"/>
    <col min="1288" max="1288" width="13.5703125" style="5" customWidth="1"/>
    <col min="1289" max="1536" width="9.140625" style="5"/>
    <col min="1537" max="1537" width="6.42578125" style="5" customWidth="1"/>
    <col min="1538" max="1538" width="13.7109375" style="5" customWidth="1"/>
    <col min="1539" max="1539" width="11.5703125" style="5" customWidth="1"/>
    <col min="1540" max="1540" width="9.140625" style="5"/>
    <col min="1541" max="1541" width="7.140625" style="5" customWidth="1"/>
    <col min="1542" max="1542" width="13.7109375" style="5" customWidth="1"/>
    <col min="1543" max="1543" width="10" style="5" customWidth="1"/>
    <col min="1544" max="1544" width="13.5703125" style="5" customWidth="1"/>
    <col min="1545" max="1792" width="9.140625" style="5"/>
    <col min="1793" max="1793" width="6.42578125" style="5" customWidth="1"/>
    <col min="1794" max="1794" width="13.7109375" style="5" customWidth="1"/>
    <col min="1795" max="1795" width="11.5703125" style="5" customWidth="1"/>
    <col min="1796" max="1796" width="9.140625" style="5"/>
    <col min="1797" max="1797" width="7.140625" style="5" customWidth="1"/>
    <col min="1798" max="1798" width="13.7109375" style="5" customWidth="1"/>
    <col min="1799" max="1799" width="10" style="5" customWidth="1"/>
    <col min="1800" max="1800" width="13.5703125" style="5" customWidth="1"/>
    <col min="1801" max="2048" width="9.140625" style="5"/>
    <col min="2049" max="2049" width="6.42578125" style="5" customWidth="1"/>
    <col min="2050" max="2050" width="13.7109375" style="5" customWidth="1"/>
    <col min="2051" max="2051" width="11.5703125" style="5" customWidth="1"/>
    <col min="2052" max="2052" width="9.140625" style="5"/>
    <col min="2053" max="2053" width="7.140625" style="5" customWidth="1"/>
    <col min="2054" max="2054" width="13.7109375" style="5" customWidth="1"/>
    <col min="2055" max="2055" width="10" style="5" customWidth="1"/>
    <col min="2056" max="2056" width="13.5703125" style="5" customWidth="1"/>
    <col min="2057" max="2304" width="9.140625" style="5"/>
    <col min="2305" max="2305" width="6.42578125" style="5" customWidth="1"/>
    <col min="2306" max="2306" width="13.7109375" style="5" customWidth="1"/>
    <col min="2307" max="2307" width="11.5703125" style="5" customWidth="1"/>
    <col min="2308" max="2308" width="9.140625" style="5"/>
    <col min="2309" max="2309" width="7.140625" style="5" customWidth="1"/>
    <col min="2310" max="2310" width="13.7109375" style="5" customWidth="1"/>
    <col min="2311" max="2311" width="10" style="5" customWidth="1"/>
    <col min="2312" max="2312" width="13.5703125" style="5" customWidth="1"/>
    <col min="2313" max="2560" width="9.140625" style="5"/>
    <col min="2561" max="2561" width="6.42578125" style="5" customWidth="1"/>
    <col min="2562" max="2562" width="13.7109375" style="5" customWidth="1"/>
    <col min="2563" max="2563" width="11.5703125" style="5" customWidth="1"/>
    <col min="2564" max="2564" width="9.140625" style="5"/>
    <col min="2565" max="2565" width="7.140625" style="5" customWidth="1"/>
    <col min="2566" max="2566" width="13.7109375" style="5" customWidth="1"/>
    <col min="2567" max="2567" width="10" style="5" customWidth="1"/>
    <col min="2568" max="2568" width="13.5703125" style="5" customWidth="1"/>
    <col min="2569" max="2816" width="9.140625" style="5"/>
    <col min="2817" max="2817" width="6.42578125" style="5" customWidth="1"/>
    <col min="2818" max="2818" width="13.7109375" style="5" customWidth="1"/>
    <col min="2819" max="2819" width="11.5703125" style="5" customWidth="1"/>
    <col min="2820" max="2820" width="9.140625" style="5"/>
    <col min="2821" max="2821" width="7.140625" style="5" customWidth="1"/>
    <col min="2822" max="2822" width="13.7109375" style="5" customWidth="1"/>
    <col min="2823" max="2823" width="10" style="5" customWidth="1"/>
    <col min="2824" max="2824" width="13.5703125" style="5" customWidth="1"/>
    <col min="2825" max="3072" width="9.140625" style="5"/>
    <col min="3073" max="3073" width="6.42578125" style="5" customWidth="1"/>
    <col min="3074" max="3074" width="13.7109375" style="5" customWidth="1"/>
    <col min="3075" max="3075" width="11.5703125" style="5" customWidth="1"/>
    <col min="3076" max="3076" width="9.140625" style="5"/>
    <col min="3077" max="3077" width="7.140625" style="5" customWidth="1"/>
    <col min="3078" max="3078" width="13.7109375" style="5" customWidth="1"/>
    <col min="3079" max="3079" width="10" style="5" customWidth="1"/>
    <col min="3080" max="3080" width="13.5703125" style="5" customWidth="1"/>
    <col min="3081" max="3328" width="9.140625" style="5"/>
    <col min="3329" max="3329" width="6.42578125" style="5" customWidth="1"/>
    <col min="3330" max="3330" width="13.7109375" style="5" customWidth="1"/>
    <col min="3331" max="3331" width="11.5703125" style="5" customWidth="1"/>
    <col min="3332" max="3332" width="9.140625" style="5"/>
    <col min="3333" max="3333" width="7.140625" style="5" customWidth="1"/>
    <col min="3334" max="3334" width="13.7109375" style="5" customWidth="1"/>
    <col min="3335" max="3335" width="10" style="5" customWidth="1"/>
    <col min="3336" max="3336" width="13.5703125" style="5" customWidth="1"/>
    <col min="3337" max="3584" width="9.140625" style="5"/>
    <col min="3585" max="3585" width="6.42578125" style="5" customWidth="1"/>
    <col min="3586" max="3586" width="13.7109375" style="5" customWidth="1"/>
    <col min="3587" max="3587" width="11.5703125" style="5" customWidth="1"/>
    <col min="3588" max="3588" width="9.140625" style="5"/>
    <col min="3589" max="3589" width="7.140625" style="5" customWidth="1"/>
    <col min="3590" max="3590" width="13.7109375" style="5" customWidth="1"/>
    <col min="3591" max="3591" width="10" style="5" customWidth="1"/>
    <col min="3592" max="3592" width="13.5703125" style="5" customWidth="1"/>
    <col min="3593" max="3840" width="9.140625" style="5"/>
    <col min="3841" max="3841" width="6.42578125" style="5" customWidth="1"/>
    <col min="3842" max="3842" width="13.7109375" style="5" customWidth="1"/>
    <col min="3843" max="3843" width="11.5703125" style="5" customWidth="1"/>
    <col min="3844" max="3844" width="9.140625" style="5"/>
    <col min="3845" max="3845" width="7.140625" style="5" customWidth="1"/>
    <col min="3846" max="3846" width="13.7109375" style="5" customWidth="1"/>
    <col min="3847" max="3847" width="10" style="5" customWidth="1"/>
    <col min="3848" max="3848" width="13.5703125" style="5" customWidth="1"/>
    <col min="3849" max="4096" width="9.140625" style="5"/>
    <col min="4097" max="4097" width="6.42578125" style="5" customWidth="1"/>
    <col min="4098" max="4098" width="13.7109375" style="5" customWidth="1"/>
    <col min="4099" max="4099" width="11.5703125" style="5" customWidth="1"/>
    <col min="4100" max="4100" width="9.140625" style="5"/>
    <col min="4101" max="4101" width="7.140625" style="5" customWidth="1"/>
    <col min="4102" max="4102" width="13.7109375" style="5" customWidth="1"/>
    <col min="4103" max="4103" width="10" style="5" customWidth="1"/>
    <col min="4104" max="4104" width="13.5703125" style="5" customWidth="1"/>
    <col min="4105" max="4352" width="9.140625" style="5"/>
    <col min="4353" max="4353" width="6.42578125" style="5" customWidth="1"/>
    <col min="4354" max="4354" width="13.7109375" style="5" customWidth="1"/>
    <col min="4355" max="4355" width="11.5703125" style="5" customWidth="1"/>
    <col min="4356" max="4356" width="9.140625" style="5"/>
    <col min="4357" max="4357" width="7.140625" style="5" customWidth="1"/>
    <col min="4358" max="4358" width="13.7109375" style="5" customWidth="1"/>
    <col min="4359" max="4359" width="10" style="5" customWidth="1"/>
    <col min="4360" max="4360" width="13.5703125" style="5" customWidth="1"/>
    <col min="4361" max="4608" width="9.140625" style="5"/>
    <col min="4609" max="4609" width="6.42578125" style="5" customWidth="1"/>
    <col min="4610" max="4610" width="13.7109375" style="5" customWidth="1"/>
    <col min="4611" max="4611" width="11.5703125" style="5" customWidth="1"/>
    <col min="4612" max="4612" width="9.140625" style="5"/>
    <col min="4613" max="4613" width="7.140625" style="5" customWidth="1"/>
    <col min="4614" max="4614" width="13.7109375" style="5" customWidth="1"/>
    <col min="4615" max="4615" width="10" style="5" customWidth="1"/>
    <col min="4616" max="4616" width="13.5703125" style="5" customWidth="1"/>
    <col min="4617" max="4864" width="9.140625" style="5"/>
    <col min="4865" max="4865" width="6.42578125" style="5" customWidth="1"/>
    <col min="4866" max="4866" width="13.7109375" style="5" customWidth="1"/>
    <col min="4867" max="4867" width="11.5703125" style="5" customWidth="1"/>
    <col min="4868" max="4868" width="9.140625" style="5"/>
    <col min="4869" max="4869" width="7.140625" style="5" customWidth="1"/>
    <col min="4870" max="4870" width="13.7109375" style="5" customWidth="1"/>
    <col min="4871" max="4871" width="10" style="5" customWidth="1"/>
    <col min="4872" max="4872" width="13.5703125" style="5" customWidth="1"/>
    <col min="4873" max="5120" width="9.140625" style="5"/>
    <col min="5121" max="5121" width="6.42578125" style="5" customWidth="1"/>
    <col min="5122" max="5122" width="13.7109375" style="5" customWidth="1"/>
    <col min="5123" max="5123" width="11.5703125" style="5" customWidth="1"/>
    <col min="5124" max="5124" width="9.140625" style="5"/>
    <col min="5125" max="5125" width="7.140625" style="5" customWidth="1"/>
    <col min="5126" max="5126" width="13.7109375" style="5" customWidth="1"/>
    <col min="5127" max="5127" width="10" style="5" customWidth="1"/>
    <col min="5128" max="5128" width="13.5703125" style="5" customWidth="1"/>
    <col min="5129" max="5376" width="9.140625" style="5"/>
    <col min="5377" max="5377" width="6.42578125" style="5" customWidth="1"/>
    <col min="5378" max="5378" width="13.7109375" style="5" customWidth="1"/>
    <col min="5379" max="5379" width="11.5703125" style="5" customWidth="1"/>
    <col min="5380" max="5380" width="9.140625" style="5"/>
    <col min="5381" max="5381" width="7.140625" style="5" customWidth="1"/>
    <col min="5382" max="5382" width="13.7109375" style="5" customWidth="1"/>
    <col min="5383" max="5383" width="10" style="5" customWidth="1"/>
    <col min="5384" max="5384" width="13.5703125" style="5" customWidth="1"/>
    <col min="5385" max="5632" width="9.140625" style="5"/>
    <col min="5633" max="5633" width="6.42578125" style="5" customWidth="1"/>
    <col min="5634" max="5634" width="13.7109375" style="5" customWidth="1"/>
    <col min="5635" max="5635" width="11.5703125" style="5" customWidth="1"/>
    <col min="5636" max="5636" width="9.140625" style="5"/>
    <col min="5637" max="5637" width="7.140625" style="5" customWidth="1"/>
    <col min="5638" max="5638" width="13.7109375" style="5" customWidth="1"/>
    <col min="5639" max="5639" width="10" style="5" customWidth="1"/>
    <col min="5640" max="5640" width="13.5703125" style="5" customWidth="1"/>
    <col min="5641" max="5888" width="9.140625" style="5"/>
    <col min="5889" max="5889" width="6.42578125" style="5" customWidth="1"/>
    <col min="5890" max="5890" width="13.7109375" style="5" customWidth="1"/>
    <col min="5891" max="5891" width="11.5703125" style="5" customWidth="1"/>
    <col min="5892" max="5892" width="9.140625" style="5"/>
    <col min="5893" max="5893" width="7.140625" style="5" customWidth="1"/>
    <col min="5894" max="5894" width="13.7109375" style="5" customWidth="1"/>
    <col min="5895" max="5895" width="10" style="5" customWidth="1"/>
    <col min="5896" max="5896" width="13.5703125" style="5" customWidth="1"/>
    <col min="5897" max="6144" width="9.140625" style="5"/>
    <col min="6145" max="6145" width="6.42578125" style="5" customWidth="1"/>
    <col min="6146" max="6146" width="13.7109375" style="5" customWidth="1"/>
    <col min="6147" max="6147" width="11.5703125" style="5" customWidth="1"/>
    <col min="6148" max="6148" width="9.140625" style="5"/>
    <col min="6149" max="6149" width="7.140625" style="5" customWidth="1"/>
    <col min="6150" max="6150" width="13.7109375" style="5" customWidth="1"/>
    <col min="6151" max="6151" width="10" style="5" customWidth="1"/>
    <col min="6152" max="6152" width="13.5703125" style="5" customWidth="1"/>
    <col min="6153" max="6400" width="9.140625" style="5"/>
    <col min="6401" max="6401" width="6.42578125" style="5" customWidth="1"/>
    <col min="6402" max="6402" width="13.7109375" style="5" customWidth="1"/>
    <col min="6403" max="6403" width="11.5703125" style="5" customWidth="1"/>
    <col min="6404" max="6404" width="9.140625" style="5"/>
    <col min="6405" max="6405" width="7.140625" style="5" customWidth="1"/>
    <col min="6406" max="6406" width="13.7109375" style="5" customWidth="1"/>
    <col min="6407" max="6407" width="10" style="5" customWidth="1"/>
    <col min="6408" max="6408" width="13.5703125" style="5" customWidth="1"/>
    <col min="6409" max="6656" width="9.140625" style="5"/>
    <col min="6657" max="6657" width="6.42578125" style="5" customWidth="1"/>
    <col min="6658" max="6658" width="13.7109375" style="5" customWidth="1"/>
    <col min="6659" max="6659" width="11.5703125" style="5" customWidth="1"/>
    <col min="6660" max="6660" width="9.140625" style="5"/>
    <col min="6661" max="6661" width="7.140625" style="5" customWidth="1"/>
    <col min="6662" max="6662" width="13.7109375" style="5" customWidth="1"/>
    <col min="6663" max="6663" width="10" style="5" customWidth="1"/>
    <col min="6664" max="6664" width="13.5703125" style="5" customWidth="1"/>
    <col min="6665" max="6912" width="9.140625" style="5"/>
    <col min="6913" max="6913" width="6.42578125" style="5" customWidth="1"/>
    <col min="6914" max="6914" width="13.7109375" style="5" customWidth="1"/>
    <col min="6915" max="6915" width="11.5703125" style="5" customWidth="1"/>
    <col min="6916" max="6916" width="9.140625" style="5"/>
    <col min="6917" max="6917" width="7.140625" style="5" customWidth="1"/>
    <col min="6918" max="6918" width="13.7109375" style="5" customWidth="1"/>
    <col min="6919" max="6919" width="10" style="5" customWidth="1"/>
    <col min="6920" max="6920" width="13.5703125" style="5" customWidth="1"/>
    <col min="6921" max="7168" width="9.140625" style="5"/>
    <col min="7169" max="7169" width="6.42578125" style="5" customWidth="1"/>
    <col min="7170" max="7170" width="13.7109375" style="5" customWidth="1"/>
    <col min="7171" max="7171" width="11.5703125" style="5" customWidth="1"/>
    <col min="7172" max="7172" width="9.140625" style="5"/>
    <col min="7173" max="7173" width="7.140625" style="5" customWidth="1"/>
    <col min="7174" max="7174" width="13.7109375" style="5" customWidth="1"/>
    <col min="7175" max="7175" width="10" style="5" customWidth="1"/>
    <col min="7176" max="7176" width="13.5703125" style="5" customWidth="1"/>
    <col min="7177" max="7424" width="9.140625" style="5"/>
    <col min="7425" max="7425" width="6.42578125" style="5" customWidth="1"/>
    <col min="7426" max="7426" width="13.7109375" style="5" customWidth="1"/>
    <col min="7427" max="7427" width="11.5703125" style="5" customWidth="1"/>
    <col min="7428" max="7428" width="9.140625" style="5"/>
    <col min="7429" max="7429" width="7.140625" style="5" customWidth="1"/>
    <col min="7430" max="7430" width="13.7109375" style="5" customWidth="1"/>
    <col min="7431" max="7431" width="10" style="5" customWidth="1"/>
    <col min="7432" max="7432" width="13.5703125" style="5" customWidth="1"/>
    <col min="7433" max="7680" width="9.140625" style="5"/>
    <col min="7681" max="7681" width="6.42578125" style="5" customWidth="1"/>
    <col min="7682" max="7682" width="13.7109375" style="5" customWidth="1"/>
    <col min="7683" max="7683" width="11.5703125" style="5" customWidth="1"/>
    <col min="7684" max="7684" width="9.140625" style="5"/>
    <col min="7685" max="7685" width="7.140625" style="5" customWidth="1"/>
    <col min="7686" max="7686" width="13.7109375" style="5" customWidth="1"/>
    <col min="7687" max="7687" width="10" style="5" customWidth="1"/>
    <col min="7688" max="7688" width="13.5703125" style="5" customWidth="1"/>
    <col min="7689" max="7936" width="9.140625" style="5"/>
    <col min="7937" max="7937" width="6.42578125" style="5" customWidth="1"/>
    <col min="7938" max="7938" width="13.7109375" style="5" customWidth="1"/>
    <col min="7939" max="7939" width="11.5703125" style="5" customWidth="1"/>
    <col min="7940" max="7940" width="9.140625" style="5"/>
    <col min="7941" max="7941" width="7.140625" style="5" customWidth="1"/>
    <col min="7942" max="7942" width="13.7109375" style="5" customWidth="1"/>
    <col min="7943" max="7943" width="10" style="5" customWidth="1"/>
    <col min="7944" max="7944" width="13.5703125" style="5" customWidth="1"/>
    <col min="7945" max="8192" width="9.140625" style="5"/>
    <col min="8193" max="8193" width="6.42578125" style="5" customWidth="1"/>
    <col min="8194" max="8194" width="13.7109375" style="5" customWidth="1"/>
    <col min="8195" max="8195" width="11.5703125" style="5" customWidth="1"/>
    <col min="8196" max="8196" width="9.140625" style="5"/>
    <col min="8197" max="8197" width="7.140625" style="5" customWidth="1"/>
    <col min="8198" max="8198" width="13.7109375" style="5" customWidth="1"/>
    <col min="8199" max="8199" width="10" style="5" customWidth="1"/>
    <col min="8200" max="8200" width="13.5703125" style="5" customWidth="1"/>
    <col min="8201" max="8448" width="9.140625" style="5"/>
    <col min="8449" max="8449" width="6.42578125" style="5" customWidth="1"/>
    <col min="8450" max="8450" width="13.7109375" style="5" customWidth="1"/>
    <col min="8451" max="8451" width="11.5703125" style="5" customWidth="1"/>
    <col min="8452" max="8452" width="9.140625" style="5"/>
    <col min="8453" max="8453" width="7.140625" style="5" customWidth="1"/>
    <col min="8454" max="8454" width="13.7109375" style="5" customWidth="1"/>
    <col min="8455" max="8455" width="10" style="5" customWidth="1"/>
    <col min="8456" max="8456" width="13.5703125" style="5" customWidth="1"/>
    <col min="8457" max="8704" width="9.140625" style="5"/>
    <col min="8705" max="8705" width="6.42578125" style="5" customWidth="1"/>
    <col min="8706" max="8706" width="13.7109375" style="5" customWidth="1"/>
    <col min="8707" max="8707" width="11.5703125" style="5" customWidth="1"/>
    <col min="8708" max="8708" width="9.140625" style="5"/>
    <col min="8709" max="8709" width="7.140625" style="5" customWidth="1"/>
    <col min="8710" max="8710" width="13.7109375" style="5" customWidth="1"/>
    <col min="8711" max="8711" width="10" style="5" customWidth="1"/>
    <col min="8712" max="8712" width="13.5703125" style="5" customWidth="1"/>
    <col min="8713" max="8960" width="9.140625" style="5"/>
    <col min="8961" max="8961" width="6.42578125" style="5" customWidth="1"/>
    <col min="8962" max="8962" width="13.7109375" style="5" customWidth="1"/>
    <col min="8963" max="8963" width="11.5703125" style="5" customWidth="1"/>
    <col min="8964" max="8964" width="9.140625" style="5"/>
    <col min="8965" max="8965" width="7.140625" style="5" customWidth="1"/>
    <col min="8966" max="8966" width="13.7109375" style="5" customWidth="1"/>
    <col min="8967" max="8967" width="10" style="5" customWidth="1"/>
    <col min="8968" max="8968" width="13.5703125" style="5" customWidth="1"/>
    <col min="8969" max="9216" width="9.140625" style="5"/>
    <col min="9217" max="9217" width="6.42578125" style="5" customWidth="1"/>
    <col min="9218" max="9218" width="13.7109375" style="5" customWidth="1"/>
    <col min="9219" max="9219" width="11.5703125" style="5" customWidth="1"/>
    <col min="9220" max="9220" width="9.140625" style="5"/>
    <col min="9221" max="9221" width="7.140625" style="5" customWidth="1"/>
    <col min="9222" max="9222" width="13.7109375" style="5" customWidth="1"/>
    <col min="9223" max="9223" width="10" style="5" customWidth="1"/>
    <col min="9224" max="9224" width="13.5703125" style="5" customWidth="1"/>
    <col min="9225" max="9472" width="9.140625" style="5"/>
    <col min="9473" max="9473" width="6.42578125" style="5" customWidth="1"/>
    <col min="9474" max="9474" width="13.7109375" style="5" customWidth="1"/>
    <col min="9475" max="9475" width="11.5703125" style="5" customWidth="1"/>
    <col min="9476" max="9476" width="9.140625" style="5"/>
    <col min="9477" max="9477" width="7.140625" style="5" customWidth="1"/>
    <col min="9478" max="9478" width="13.7109375" style="5" customWidth="1"/>
    <col min="9479" max="9479" width="10" style="5" customWidth="1"/>
    <col min="9480" max="9480" width="13.5703125" style="5" customWidth="1"/>
    <col min="9481" max="9728" width="9.140625" style="5"/>
    <col min="9729" max="9729" width="6.42578125" style="5" customWidth="1"/>
    <col min="9730" max="9730" width="13.7109375" style="5" customWidth="1"/>
    <col min="9731" max="9731" width="11.5703125" style="5" customWidth="1"/>
    <col min="9732" max="9732" width="9.140625" style="5"/>
    <col min="9733" max="9733" width="7.140625" style="5" customWidth="1"/>
    <col min="9734" max="9734" width="13.7109375" style="5" customWidth="1"/>
    <col min="9735" max="9735" width="10" style="5" customWidth="1"/>
    <col min="9736" max="9736" width="13.5703125" style="5" customWidth="1"/>
    <col min="9737" max="9984" width="9.140625" style="5"/>
    <col min="9985" max="9985" width="6.42578125" style="5" customWidth="1"/>
    <col min="9986" max="9986" width="13.7109375" style="5" customWidth="1"/>
    <col min="9987" max="9987" width="11.5703125" style="5" customWidth="1"/>
    <col min="9988" max="9988" width="9.140625" style="5"/>
    <col min="9989" max="9989" width="7.140625" style="5" customWidth="1"/>
    <col min="9990" max="9990" width="13.7109375" style="5" customWidth="1"/>
    <col min="9991" max="9991" width="10" style="5" customWidth="1"/>
    <col min="9992" max="9992" width="13.5703125" style="5" customWidth="1"/>
    <col min="9993" max="10240" width="9.140625" style="5"/>
    <col min="10241" max="10241" width="6.42578125" style="5" customWidth="1"/>
    <col min="10242" max="10242" width="13.7109375" style="5" customWidth="1"/>
    <col min="10243" max="10243" width="11.5703125" style="5" customWidth="1"/>
    <col min="10244" max="10244" width="9.140625" style="5"/>
    <col min="10245" max="10245" width="7.140625" style="5" customWidth="1"/>
    <col min="10246" max="10246" width="13.7109375" style="5" customWidth="1"/>
    <col min="10247" max="10247" width="10" style="5" customWidth="1"/>
    <col min="10248" max="10248" width="13.5703125" style="5" customWidth="1"/>
    <col min="10249" max="10496" width="9.140625" style="5"/>
    <col min="10497" max="10497" width="6.42578125" style="5" customWidth="1"/>
    <col min="10498" max="10498" width="13.7109375" style="5" customWidth="1"/>
    <col min="10499" max="10499" width="11.5703125" style="5" customWidth="1"/>
    <col min="10500" max="10500" width="9.140625" style="5"/>
    <col min="10501" max="10501" width="7.140625" style="5" customWidth="1"/>
    <col min="10502" max="10502" width="13.7109375" style="5" customWidth="1"/>
    <col min="10503" max="10503" width="10" style="5" customWidth="1"/>
    <col min="10504" max="10504" width="13.5703125" style="5" customWidth="1"/>
    <col min="10505" max="10752" width="9.140625" style="5"/>
    <col min="10753" max="10753" width="6.42578125" style="5" customWidth="1"/>
    <col min="10754" max="10754" width="13.7109375" style="5" customWidth="1"/>
    <col min="10755" max="10755" width="11.5703125" style="5" customWidth="1"/>
    <col min="10756" max="10756" width="9.140625" style="5"/>
    <col min="10757" max="10757" width="7.140625" style="5" customWidth="1"/>
    <col min="10758" max="10758" width="13.7109375" style="5" customWidth="1"/>
    <col min="10759" max="10759" width="10" style="5" customWidth="1"/>
    <col min="10760" max="10760" width="13.5703125" style="5" customWidth="1"/>
    <col min="10761" max="11008" width="9.140625" style="5"/>
    <col min="11009" max="11009" width="6.42578125" style="5" customWidth="1"/>
    <col min="11010" max="11010" width="13.7109375" style="5" customWidth="1"/>
    <col min="11011" max="11011" width="11.5703125" style="5" customWidth="1"/>
    <col min="11012" max="11012" width="9.140625" style="5"/>
    <col min="11013" max="11013" width="7.140625" style="5" customWidth="1"/>
    <col min="11014" max="11014" width="13.7109375" style="5" customWidth="1"/>
    <col min="11015" max="11015" width="10" style="5" customWidth="1"/>
    <col min="11016" max="11016" width="13.5703125" style="5" customWidth="1"/>
    <col min="11017" max="11264" width="9.140625" style="5"/>
    <col min="11265" max="11265" width="6.42578125" style="5" customWidth="1"/>
    <col min="11266" max="11266" width="13.7109375" style="5" customWidth="1"/>
    <col min="11267" max="11267" width="11.5703125" style="5" customWidth="1"/>
    <col min="11268" max="11268" width="9.140625" style="5"/>
    <col min="11269" max="11269" width="7.140625" style="5" customWidth="1"/>
    <col min="11270" max="11270" width="13.7109375" style="5" customWidth="1"/>
    <col min="11271" max="11271" width="10" style="5" customWidth="1"/>
    <col min="11272" max="11272" width="13.5703125" style="5" customWidth="1"/>
    <col min="11273" max="11520" width="9.140625" style="5"/>
    <col min="11521" max="11521" width="6.42578125" style="5" customWidth="1"/>
    <col min="11522" max="11522" width="13.7109375" style="5" customWidth="1"/>
    <col min="11523" max="11523" width="11.5703125" style="5" customWidth="1"/>
    <col min="11524" max="11524" width="9.140625" style="5"/>
    <col min="11525" max="11525" width="7.140625" style="5" customWidth="1"/>
    <col min="11526" max="11526" width="13.7109375" style="5" customWidth="1"/>
    <col min="11527" max="11527" width="10" style="5" customWidth="1"/>
    <col min="11528" max="11528" width="13.5703125" style="5" customWidth="1"/>
    <col min="11529" max="11776" width="9.140625" style="5"/>
    <col min="11777" max="11777" width="6.42578125" style="5" customWidth="1"/>
    <col min="11778" max="11778" width="13.7109375" style="5" customWidth="1"/>
    <col min="11779" max="11779" width="11.5703125" style="5" customWidth="1"/>
    <col min="11780" max="11780" width="9.140625" style="5"/>
    <col min="11781" max="11781" width="7.140625" style="5" customWidth="1"/>
    <col min="11782" max="11782" width="13.7109375" style="5" customWidth="1"/>
    <col min="11783" max="11783" width="10" style="5" customWidth="1"/>
    <col min="11784" max="11784" width="13.5703125" style="5" customWidth="1"/>
    <col min="11785" max="12032" width="9.140625" style="5"/>
    <col min="12033" max="12033" width="6.42578125" style="5" customWidth="1"/>
    <col min="12034" max="12034" width="13.7109375" style="5" customWidth="1"/>
    <col min="12035" max="12035" width="11.5703125" style="5" customWidth="1"/>
    <col min="12036" max="12036" width="9.140625" style="5"/>
    <col min="12037" max="12037" width="7.140625" style="5" customWidth="1"/>
    <col min="12038" max="12038" width="13.7109375" style="5" customWidth="1"/>
    <col min="12039" max="12039" width="10" style="5" customWidth="1"/>
    <col min="12040" max="12040" width="13.5703125" style="5" customWidth="1"/>
    <col min="12041" max="12288" width="9.140625" style="5"/>
    <col min="12289" max="12289" width="6.42578125" style="5" customWidth="1"/>
    <col min="12290" max="12290" width="13.7109375" style="5" customWidth="1"/>
    <col min="12291" max="12291" width="11.5703125" style="5" customWidth="1"/>
    <col min="12292" max="12292" width="9.140625" style="5"/>
    <col min="12293" max="12293" width="7.140625" style="5" customWidth="1"/>
    <col min="12294" max="12294" width="13.7109375" style="5" customWidth="1"/>
    <col min="12295" max="12295" width="10" style="5" customWidth="1"/>
    <col min="12296" max="12296" width="13.5703125" style="5" customWidth="1"/>
    <col min="12297" max="12544" width="9.140625" style="5"/>
    <col min="12545" max="12545" width="6.42578125" style="5" customWidth="1"/>
    <col min="12546" max="12546" width="13.7109375" style="5" customWidth="1"/>
    <col min="12547" max="12547" width="11.5703125" style="5" customWidth="1"/>
    <col min="12548" max="12548" width="9.140625" style="5"/>
    <col min="12549" max="12549" width="7.140625" style="5" customWidth="1"/>
    <col min="12550" max="12550" width="13.7109375" style="5" customWidth="1"/>
    <col min="12551" max="12551" width="10" style="5" customWidth="1"/>
    <col min="12552" max="12552" width="13.5703125" style="5" customWidth="1"/>
    <col min="12553" max="12800" width="9.140625" style="5"/>
    <col min="12801" max="12801" width="6.42578125" style="5" customWidth="1"/>
    <col min="12802" max="12802" width="13.7109375" style="5" customWidth="1"/>
    <col min="12803" max="12803" width="11.5703125" style="5" customWidth="1"/>
    <col min="12804" max="12804" width="9.140625" style="5"/>
    <col min="12805" max="12805" width="7.140625" style="5" customWidth="1"/>
    <col min="12806" max="12806" width="13.7109375" style="5" customWidth="1"/>
    <col min="12807" max="12807" width="10" style="5" customWidth="1"/>
    <col min="12808" max="12808" width="13.5703125" style="5" customWidth="1"/>
    <col min="12809" max="13056" width="9.140625" style="5"/>
    <col min="13057" max="13057" width="6.42578125" style="5" customWidth="1"/>
    <col min="13058" max="13058" width="13.7109375" style="5" customWidth="1"/>
    <col min="13059" max="13059" width="11.5703125" style="5" customWidth="1"/>
    <col min="13060" max="13060" width="9.140625" style="5"/>
    <col min="13061" max="13061" width="7.140625" style="5" customWidth="1"/>
    <col min="13062" max="13062" width="13.7109375" style="5" customWidth="1"/>
    <col min="13063" max="13063" width="10" style="5" customWidth="1"/>
    <col min="13064" max="13064" width="13.5703125" style="5" customWidth="1"/>
    <col min="13065" max="13312" width="9.140625" style="5"/>
    <col min="13313" max="13313" width="6.42578125" style="5" customWidth="1"/>
    <col min="13314" max="13314" width="13.7109375" style="5" customWidth="1"/>
    <col min="13315" max="13315" width="11.5703125" style="5" customWidth="1"/>
    <col min="13316" max="13316" width="9.140625" style="5"/>
    <col min="13317" max="13317" width="7.140625" style="5" customWidth="1"/>
    <col min="13318" max="13318" width="13.7109375" style="5" customWidth="1"/>
    <col min="13319" max="13319" width="10" style="5" customWidth="1"/>
    <col min="13320" max="13320" width="13.5703125" style="5" customWidth="1"/>
    <col min="13321" max="13568" width="9.140625" style="5"/>
    <col min="13569" max="13569" width="6.42578125" style="5" customWidth="1"/>
    <col min="13570" max="13570" width="13.7109375" style="5" customWidth="1"/>
    <col min="13571" max="13571" width="11.5703125" style="5" customWidth="1"/>
    <col min="13572" max="13572" width="9.140625" style="5"/>
    <col min="13573" max="13573" width="7.140625" style="5" customWidth="1"/>
    <col min="13574" max="13574" width="13.7109375" style="5" customWidth="1"/>
    <col min="13575" max="13575" width="10" style="5" customWidth="1"/>
    <col min="13576" max="13576" width="13.5703125" style="5" customWidth="1"/>
    <col min="13577" max="13824" width="9.140625" style="5"/>
    <col min="13825" max="13825" width="6.42578125" style="5" customWidth="1"/>
    <col min="13826" max="13826" width="13.7109375" style="5" customWidth="1"/>
    <col min="13827" max="13827" width="11.5703125" style="5" customWidth="1"/>
    <col min="13828" max="13828" width="9.140625" style="5"/>
    <col min="13829" max="13829" width="7.140625" style="5" customWidth="1"/>
    <col min="13830" max="13830" width="13.7109375" style="5" customWidth="1"/>
    <col min="13831" max="13831" width="10" style="5" customWidth="1"/>
    <col min="13832" max="13832" width="13.5703125" style="5" customWidth="1"/>
    <col min="13833" max="14080" width="9.140625" style="5"/>
    <col min="14081" max="14081" width="6.42578125" style="5" customWidth="1"/>
    <col min="14082" max="14082" width="13.7109375" style="5" customWidth="1"/>
    <col min="14083" max="14083" width="11.5703125" style="5" customWidth="1"/>
    <col min="14084" max="14084" width="9.140625" style="5"/>
    <col min="14085" max="14085" width="7.140625" style="5" customWidth="1"/>
    <col min="14086" max="14086" width="13.7109375" style="5" customWidth="1"/>
    <col min="14087" max="14087" width="10" style="5" customWidth="1"/>
    <col min="14088" max="14088" width="13.5703125" style="5" customWidth="1"/>
    <col min="14089" max="14336" width="9.140625" style="5"/>
    <col min="14337" max="14337" width="6.42578125" style="5" customWidth="1"/>
    <col min="14338" max="14338" width="13.7109375" style="5" customWidth="1"/>
    <col min="14339" max="14339" width="11.5703125" style="5" customWidth="1"/>
    <col min="14340" max="14340" width="9.140625" style="5"/>
    <col min="14341" max="14341" width="7.140625" style="5" customWidth="1"/>
    <col min="14342" max="14342" width="13.7109375" style="5" customWidth="1"/>
    <col min="14343" max="14343" width="10" style="5" customWidth="1"/>
    <col min="14344" max="14344" width="13.5703125" style="5" customWidth="1"/>
    <col min="14345" max="14592" width="9.140625" style="5"/>
    <col min="14593" max="14593" width="6.42578125" style="5" customWidth="1"/>
    <col min="14594" max="14594" width="13.7109375" style="5" customWidth="1"/>
    <col min="14595" max="14595" width="11.5703125" style="5" customWidth="1"/>
    <col min="14596" max="14596" width="9.140625" style="5"/>
    <col min="14597" max="14597" width="7.140625" style="5" customWidth="1"/>
    <col min="14598" max="14598" width="13.7109375" style="5" customWidth="1"/>
    <col min="14599" max="14599" width="10" style="5" customWidth="1"/>
    <col min="14600" max="14600" width="13.5703125" style="5" customWidth="1"/>
    <col min="14601" max="14848" width="9.140625" style="5"/>
    <col min="14849" max="14849" width="6.42578125" style="5" customWidth="1"/>
    <col min="14850" max="14850" width="13.7109375" style="5" customWidth="1"/>
    <col min="14851" max="14851" width="11.5703125" style="5" customWidth="1"/>
    <col min="14852" max="14852" width="9.140625" style="5"/>
    <col min="14853" max="14853" width="7.140625" style="5" customWidth="1"/>
    <col min="14854" max="14854" width="13.7109375" style="5" customWidth="1"/>
    <col min="14855" max="14855" width="10" style="5" customWidth="1"/>
    <col min="14856" max="14856" width="13.5703125" style="5" customWidth="1"/>
    <col min="14857" max="15104" width="9.140625" style="5"/>
    <col min="15105" max="15105" width="6.42578125" style="5" customWidth="1"/>
    <col min="15106" max="15106" width="13.7109375" style="5" customWidth="1"/>
    <col min="15107" max="15107" width="11.5703125" style="5" customWidth="1"/>
    <col min="15108" max="15108" width="9.140625" style="5"/>
    <col min="15109" max="15109" width="7.140625" style="5" customWidth="1"/>
    <col min="15110" max="15110" width="13.7109375" style="5" customWidth="1"/>
    <col min="15111" max="15111" width="10" style="5" customWidth="1"/>
    <col min="15112" max="15112" width="13.5703125" style="5" customWidth="1"/>
    <col min="15113" max="15360" width="9.140625" style="5"/>
    <col min="15361" max="15361" width="6.42578125" style="5" customWidth="1"/>
    <col min="15362" max="15362" width="13.7109375" style="5" customWidth="1"/>
    <col min="15363" max="15363" width="11.5703125" style="5" customWidth="1"/>
    <col min="15364" max="15364" width="9.140625" style="5"/>
    <col min="15365" max="15365" width="7.140625" style="5" customWidth="1"/>
    <col min="15366" max="15366" width="13.7109375" style="5" customWidth="1"/>
    <col min="15367" max="15367" width="10" style="5" customWidth="1"/>
    <col min="15368" max="15368" width="13.5703125" style="5" customWidth="1"/>
    <col min="15369" max="15616" width="9.140625" style="5"/>
    <col min="15617" max="15617" width="6.42578125" style="5" customWidth="1"/>
    <col min="15618" max="15618" width="13.7109375" style="5" customWidth="1"/>
    <col min="15619" max="15619" width="11.5703125" style="5" customWidth="1"/>
    <col min="15620" max="15620" width="9.140625" style="5"/>
    <col min="15621" max="15621" width="7.140625" style="5" customWidth="1"/>
    <col min="15622" max="15622" width="13.7109375" style="5" customWidth="1"/>
    <col min="15623" max="15623" width="10" style="5" customWidth="1"/>
    <col min="15624" max="15624" width="13.5703125" style="5" customWidth="1"/>
    <col min="15625" max="15872" width="9.140625" style="5"/>
    <col min="15873" max="15873" width="6.42578125" style="5" customWidth="1"/>
    <col min="15874" max="15874" width="13.7109375" style="5" customWidth="1"/>
    <col min="15875" max="15875" width="11.5703125" style="5" customWidth="1"/>
    <col min="15876" max="15876" width="9.140625" style="5"/>
    <col min="15877" max="15877" width="7.140625" style="5" customWidth="1"/>
    <col min="15878" max="15878" width="13.7109375" style="5" customWidth="1"/>
    <col min="15879" max="15879" width="10" style="5" customWidth="1"/>
    <col min="15880" max="15880" width="13.5703125" style="5" customWidth="1"/>
    <col min="15881" max="16128" width="9.140625" style="5"/>
    <col min="16129" max="16129" width="6.42578125" style="5" customWidth="1"/>
    <col min="16130" max="16130" width="13.7109375" style="5" customWidth="1"/>
    <col min="16131" max="16131" width="11.5703125" style="5" customWidth="1"/>
    <col min="16132" max="16132" width="9.140625" style="5"/>
    <col min="16133" max="16133" width="7.140625" style="5" customWidth="1"/>
    <col min="16134" max="16134" width="13.7109375" style="5" customWidth="1"/>
    <col min="16135" max="16135" width="10" style="5" customWidth="1"/>
    <col min="16136" max="16136" width="13.5703125" style="5" customWidth="1"/>
    <col min="16137" max="16384" width="9.140625" style="5"/>
  </cols>
  <sheetData>
    <row r="2" spans="1:9">
      <c r="A2" s="413" t="s">
        <v>236</v>
      </c>
      <c r="B2" s="413"/>
      <c r="C2" s="413"/>
      <c r="D2" s="413"/>
      <c r="E2" s="413"/>
      <c r="F2" s="413"/>
      <c r="G2" s="413"/>
      <c r="H2" s="413"/>
    </row>
    <row r="3" spans="1:9">
      <c r="A3" s="414" t="s">
        <v>237</v>
      </c>
      <c r="B3" s="414"/>
      <c r="C3" s="414"/>
      <c r="D3" s="414"/>
      <c r="E3" s="414"/>
      <c r="F3" s="414"/>
      <c r="G3" s="414"/>
      <c r="H3" s="414"/>
    </row>
    <row r="6" spans="1:9">
      <c r="A6" s="415" t="s">
        <v>238</v>
      </c>
      <c r="B6" s="415"/>
      <c r="C6" s="415"/>
      <c r="D6" s="415"/>
      <c r="E6" s="415"/>
      <c r="F6" s="415"/>
      <c r="G6" s="415"/>
      <c r="H6" s="415"/>
    </row>
    <row r="9" spans="1:9" ht="15.75" customHeight="1">
      <c r="A9" s="416" t="s">
        <v>383</v>
      </c>
      <c r="B9" s="416"/>
      <c r="C9" s="416"/>
      <c r="D9" s="416"/>
      <c r="E9" s="416"/>
      <c r="F9" s="416"/>
      <c r="G9" s="416"/>
      <c r="H9" s="416"/>
      <c r="I9" s="5"/>
    </row>
    <row r="10" spans="1:9">
      <c r="D10" s="137"/>
    </row>
    <row r="11" spans="1:9">
      <c r="C11" s="415" t="s">
        <v>395</v>
      </c>
      <c r="D11" s="415"/>
      <c r="E11" s="415"/>
      <c r="F11" s="415"/>
    </row>
    <row r="12" spans="1:9">
      <c r="B12" s="417" t="s">
        <v>240</v>
      </c>
      <c r="C12" s="417"/>
      <c r="D12" s="417"/>
      <c r="E12" s="417"/>
      <c r="F12" s="417"/>
      <c r="G12" s="417"/>
    </row>
    <row r="14" spans="1:9" ht="15" customHeight="1">
      <c r="A14" s="429" t="s">
        <v>241</v>
      </c>
      <c r="B14" s="429"/>
      <c r="C14" s="285">
        <v>45930</v>
      </c>
      <c r="D14" s="286"/>
      <c r="E14" s="286"/>
      <c r="F14" s="286"/>
      <c r="G14" s="286"/>
      <c r="H14" s="286"/>
      <c r="I14" s="5"/>
    </row>
    <row r="15" spans="1:9">
      <c r="A15" s="432" t="s">
        <v>384</v>
      </c>
      <c r="B15" s="432"/>
      <c r="C15" s="432"/>
      <c r="D15" s="432"/>
      <c r="E15" s="432"/>
      <c r="F15" s="432"/>
      <c r="G15" s="432"/>
      <c r="H15" s="432"/>
    </row>
    <row r="16" spans="1:9" ht="28.5">
      <c r="A16" s="294" t="s">
        <v>243</v>
      </c>
      <c r="B16" s="294" t="s">
        <v>244</v>
      </c>
      <c r="C16" s="420" t="s">
        <v>245</v>
      </c>
      <c r="D16" s="421"/>
      <c r="E16" s="422"/>
      <c r="F16" s="294" t="s">
        <v>246</v>
      </c>
      <c r="G16" s="295" t="s">
        <v>247</v>
      </c>
      <c r="H16" s="295" t="s">
        <v>248</v>
      </c>
      <c r="I16" s="5"/>
    </row>
    <row r="17" spans="1:8" ht="15" customHeight="1">
      <c r="A17" s="287">
        <v>1</v>
      </c>
      <c r="B17" s="313" t="s">
        <v>233</v>
      </c>
      <c r="C17" s="412" t="s">
        <v>252</v>
      </c>
      <c r="D17" s="412"/>
      <c r="E17" s="412"/>
      <c r="F17" s="140" t="s">
        <v>5</v>
      </c>
      <c r="G17" s="288" t="s">
        <v>5</v>
      </c>
      <c r="H17" s="289">
        <v>66.069999999999993</v>
      </c>
    </row>
    <row r="18" spans="1:8" ht="15" customHeight="1">
      <c r="A18" s="287">
        <v>2</v>
      </c>
      <c r="B18" s="313" t="s">
        <v>233</v>
      </c>
      <c r="C18" s="412" t="s">
        <v>249</v>
      </c>
      <c r="D18" s="412"/>
      <c r="E18" s="412"/>
      <c r="F18" s="140" t="s">
        <v>5</v>
      </c>
      <c r="G18" s="288" t="s">
        <v>5</v>
      </c>
      <c r="H18" s="289">
        <v>168878.16</v>
      </c>
    </row>
    <row r="19" spans="1:8" ht="15" customHeight="1">
      <c r="A19" s="287">
        <v>3</v>
      </c>
      <c r="B19" s="313" t="s">
        <v>233</v>
      </c>
      <c r="C19" s="412" t="s">
        <v>385</v>
      </c>
      <c r="D19" s="412"/>
      <c r="E19" s="412"/>
      <c r="F19" s="140" t="s">
        <v>5</v>
      </c>
      <c r="G19" s="288" t="s">
        <v>5</v>
      </c>
      <c r="H19" s="289">
        <v>62522.75</v>
      </c>
    </row>
    <row r="20" spans="1:8" ht="15" customHeight="1">
      <c r="A20" s="287">
        <v>4</v>
      </c>
      <c r="B20" s="313" t="s">
        <v>233</v>
      </c>
      <c r="C20" s="412" t="s">
        <v>386</v>
      </c>
      <c r="D20" s="412"/>
      <c r="E20" s="412"/>
      <c r="F20" s="140" t="s">
        <v>5</v>
      </c>
      <c r="G20" s="288" t="s">
        <v>5</v>
      </c>
      <c r="H20" s="289">
        <v>98032.23</v>
      </c>
    </row>
    <row r="21" spans="1:8" ht="15" customHeight="1">
      <c r="A21" s="287">
        <v>5</v>
      </c>
      <c r="B21" s="313" t="s">
        <v>233</v>
      </c>
      <c r="C21" s="412" t="s">
        <v>387</v>
      </c>
      <c r="D21" s="412"/>
      <c r="E21" s="412"/>
      <c r="F21" s="140" t="s">
        <v>5</v>
      </c>
      <c r="G21" s="288" t="s">
        <v>5</v>
      </c>
      <c r="H21" s="289">
        <v>1412.85</v>
      </c>
    </row>
    <row r="22" spans="1:8">
      <c r="A22" s="287"/>
      <c r="B22" s="423" t="s">
        <v>251</v>
      </c>
      <c r="C22" s="423"/>
      <c r="D22" s="423"/>
      <c r="E22" s="423"/>
      <c r="F22" s="314" t="s">
        <v>5</v>
      </c>
      <c r="G22" s="315" t="s">
        <v>5</v>
      </c>
      <c r="H22" s="292">
        <f>0+H17+H18+H19+H20</f>
        <v>329499.21000000002</v>
      </c>
    </row>
    <row r="23" spans="1:8">
      <c r="A23" s="293"/>
      <c r="B23" s="293"/>
      <c r="C23" s="431"/>
      <c r="D23" s="431"/>
      <c r="E23" s="431"/>
      <c r="F23" s="293"/>
      <c r="G23" s="293"/>
      <c r="H23" s="293"/>
    </row>
    <row r="24" spans="1:8" ht="15" customHeight="1">
      <c r="A24" s="293"/>
      <c r="B24" s="293"/>
      <c r="C24" s="293"/>
      <c r="D24" s="293"/>
      <c r="E24" s="293"/>
      <c r="F24" s="293"/>
      <c r="G24" s="293"/>
      <c r="H24" s="293"/>
    </row>
    <row r="25" spans="1:8">
      <c r="A25" s="429" t="s">
        <v>399</v>
      </c>
      <c r="B25" s="429"/>
      <c r="C25" s="429"/>
      <c r="D25" s="429"/>
      <c r="E25" s="426" t="s">
        <v>400</v>
      </c>
      <c r="F25" s="426"/>
      <c r="G25" s="426"/>
      <c r="H25" s="426"/>
    </row>
    <row r="26" spans="1:8">
      <c r="A26" s="293"/>
      <c r="B26" s="293"/>
      <c r="C26" s="293"/>
      <c r="D26" s="293"/>
      <c r="E26" s="430" t="s">
        <v>253</v>
      </c>
      <c r="F26" s="430"/>
      <c r="G26" s="430"/>
      <c r="H26" s="430"/>
    </row>
    <row r="27" spans="1:8">
      <c r="A27" s="293"/>
      <c r="B27" s="293"/>
      <c r="C27" s="293"/>
      <c r="D27" s="293"/>
      <c r="E27" s="293"/>
      <c r="F27" s="293"/>
      <c r="G27" s="293"/>
      <c r="H27" s="293"/>
    </row>
    <row r="28" spans="1:8" ht="30.75" customHeight="1">
      <c r="A28" s="418" t="s">
        <v>228</v>
      </c>
      <c r="B28" s="418"/>
      <c r="C28" s="418"/>
      <c r="D28" s="418"/>
      <c r="E28" s="424" t="s">
        <v>229</v>
      </c>
      <c r="F28" s="424"/>
      <c r="G28" s="424"/>
      <c r="H28" s="424"/>
    </row>
    <row r="29" spans="1:8">
      <c r="E29" s="425" t="s">
        <v>253</v>
      </c>
      <c r="F29" s="425"/>
      <c r="G29" s="425"/>
      <c r="H29" s="425"/>
    </row>
    <row r="31" spans="1:8">
      <c r="A31" s="230" t="s">
        <v>301</v>
      </c>
      <c r="B31" s="230"/>
      <c r="C31" s="230"/>
      <c r="D31" s="230"/>
      <c r="E31" s="230"/>
      <c r="F31" s="230"/>
      <c r="G31" s="230"/>
    </row>
  </sheetData>
  <mergeCells count="22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28:D28"/>
    <mergeCell ref="E28:H28"/>
    <mergeCell ref="E29:H29"/>
    <mergeCell ref="C20:E20"/>
    <mergeCell ref="C21:E21"/>
    <mergeCell ref="E25:H25"/>
    <mergeCell ref="C23:E23"/>
    <mergeCell ref="A25:D25"/>
    <mergeCell ref="E26:H26"/>
    <mergeCell ref="B22:E22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56B-9A22-4101-84E8-7E3CC6564C62}">
  <sheetPr>
    <pageSetUpPr fitToPage="1"/>
  </sheetPr>
  <dimension ref="A1:R54"/>
  <sheetViews>
    <sheetView topLeftCell="A10" zoomScale="120" zoomScaleNormal="120" workbookViewId="0">
      <selection activeCell="K32" sqref="K32"/>
    </sheetView>
  </sheetViews>
  <sheetFormatPr defaultRowHeight="12.75"/>
  <cols>
    <col min="1" max="1" width="1.140625" style="170" customWidth="1"/>
    <col min="2" max="2" width="21.85546875" style="170" customWidth="1"/>
    <col min="3" max="3" width="28.85546875" style="170" customWidth="1"/>
    <col min="4" max="4" width="14.42578125" style="170" customWidth="1"/>
    <col min="5" max="5" width="16.85546875" style="170" customWidth="1"/>
    <col min="6" max="6" width="12.140625" style="170" customWidth="1"/>
    <col min="7" max="7" width="14.5703125" style="170" customWidth="1"/>
    <col min="8" max="8" width="13.28515625" style="170" customWidth="1"/>
    <col min="9" max="16384" width="9.140625" style="170"/>
  </cols>
  <sheetData>
    <row r="1" spans="1:18" ht="6.75" customHeight="1">
      <c r="A1" s="169"/>
      <c r="B1" s="169"/>
      <c r="C1" s="169"/>
      <c r="D1" s="169"/>
      <c r="E1" s="169"/>
      <c r="F1" s="169"/>
      <c r="G1" s="169"/>
      <c r="H1" s="434" t="s">
        <v>277</v>
      </c>
      <c r="I1" s="435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27" customHeight="1">
      <c r="A2" s="169"/>
      <c r="B2" s="169"/>
      <c r="C2" s="169"/>
      <c r="D2" s="171"/>
      <c r="E2" s="171"/>
      <c r="F2" s="436" t="s">
        <v>278</v>
      </c>
      <c r="G2" s="435"/>
      <c r="H2" s="435"/>
      <c r="I2" s="435"/>
      <c r="J2" s="172"/>
      <c r="K2" s="172"/>
      <c r="L2" s="169"/>
      <c r="M2" s="169"/>
      <c r="N2" s="169"/>
      <c r="O2" s="169"/>
      <c r="P2" s="169"/>
      <c r="Q2" s="169"/>
      <c r="R2" s="169"/>
    </row>
    <row r="3" spans="1:18">
      <c r="A3" s="169"/>
      <c r="B3" s="169"/>
      <c r="C3" s="169"/>
      <c r="D3" s="171"/>
      <c r="E3" s="171"/>
      <c r="F3" s="436" t="s">
        <v>279</v>
      </c>
      <c r="G3" s="436"/>
      <c r="H3" s="436"/>
      <c r="I3" s="172"/>
      <c r="J3" s="172"/>
      <c r="K3" s="172"/>
      <c r="L3" s="169"/>
      <c r="M3" s="169"/>
      <c r="N3" s="169"/>
      <c r="O3" s="169"/>
      <c r="P3" s="169"/>
      <c r="Q3" s="169"/>
      <c r="R3" s="169"/>
    </row>
    <row r="4" spans="1:18">
      <c r="A4" s="169"/>
      <c r="B4" s="169"/>
      <c r="C4" s="169"/>
      <c r="D4" s="171"/>
      <c r="E4" s="171"/>
      <c r="F4" s="436" t="s">
        <v>280</v>
      </c>
      <c r="G4" s="436"/>
      <c r="H4" s="436"/>
      <c r="I4" s="172"/>
      <c r="J4" s="172"/>
      <c r="K4" s="172"/>
      <c r="L4" s="169"/>
      <c r="M4" s="169"/>
      <c r="N4" s="169"/>
      <c r="O4" s="169"/>
      <c r="P4" s="169"/>
      <c r="Q4" s="169"/>
      <c r="R4" s="169"/>
    </row>
    <row r="5" spans="1:18" ht="16.5" customHeight="1">
      <c r="A5" s="169"/>
      <c r="B5" s="169"/>
      <c r="C5" s="169"/>
      <c r="D5" s="171"/>
      <c r="E5" s="171"/>
      <c r="F5" s="171" t="s">
        <v>281</v>
      </c>
      <c r="G5" s="171"/>
      <c r="H5" s="171"/>
      <c r="I5" s="171"/>
      <c r="J5" s="172"/>
      <c r="K5" s="172"/>
      <c r="L5" s="169"/>
      <c r="M5" s="169"/>
      <c r="N5" s="169"/>
      <c r="O5" s="169"/>
      <c r="P5" s="169"/>
      <c r="Q5" s="169"/>
      <c r="R5" s="169"/>
    </row>
    <row r="6" spans="1:18">
      <c r="A6" s="169"/>
      <c r="B6" s="169"/>
      <c r="C6" s="437" t="s">
        <v>282</v>
      </c>
      <c r="D6" s="437"/>
      <c r="E6" s="437"/>
      <c r="F6" s="437"/>
      <c r="G6" s="437"/>
      <c r="H6" s="437"/>
      <c r="I6" s="173"/>
      <c r="J6" s="174"/>
      <c r="K6" s="171"/>
      <c r="L6" s="169"/>
      <c r="M6" s="169"/>
      <c r="N6" s="169"/>
      <c r="O6" s="169"/>
      <c r="P6" s="169"/>
      <c r="Q6" s="169"/>
      <c r="R6" s="169"/>
    </row>
    <row r="7" spans="1:18">
      <c r="A7" s="169"/>
      <c r="B7" s="175"/>
      <c r="C7" s="173"/>
      <c r="D7" s="173"/>
      <c r="E7" s="173"/>
      <c r="F7" s="173"/>
      <c r="G7" s="173"/>
      <c r="H7" s="173"/>
      <c r="I7" s="175"/>
      <c r="J7" s="175"/>
      <c r="K7" s="175"/>
      <c r="L7" s="169"/>
      <c r="M7" s="169"/>
      <c r="N7" s="169"/>
      <c r="O7" s="169"/>
      <c r="P7" s="169"/>
      <c r="Q7" s="169"/>
      <c r="R7" s="169"/>
    </row>
    <row r="8" spans="1:18" ht="15" customHeight="1">
      <c r="A8" s="169"/>
      <c r="B8" s="175"/>
      <c r="C8" s="176"/>
      <c r="D8" s="177" t="s">
        <v>283</v>
      </c>
      <c r="E8" s="177"/>
      <c r="F8" s="177"/>
      <c r="G8" s="177"/>
      <c r="H8" s="176"/>
      <c r="I8" s="175"/>
      <c r="J8" s="175"/>
      <c r="K8" s="175"/>
      <c r="L8" s="169"/>
      <c r="M8" s="169"/>
      <c r="N8" s="171"/>
      <c r="O8" s="171"/>
      <c r="P8" s="171"/>
      <c r="Q8" s="171"/>
      <c r="R8" s="171"/>
    </row>
    <row r="9" spans="1:18">
      <c r="A9" s="169"/>
      <c r="B9" s="169"/>
      <c r="C9" s="433" t="s">
        <v>284</v>
      </c>
      <c r="D9" s="433"/>
      <c r="E9" s="433"/>
      <c r="F9" s="433"/>
      <c r="G9" s="433"/>
      <c r="H9" s="433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>
      <c r="A10" s="169"/>
      <c r="B10" s="438" t="s">
        <v>407</v>
      </c>
      <c r="C10" s="438"/>
      <c r="D10" s="438"/>
      <c r="E10" s="438"/>
      <c r="F10" s="438"/>
      <c r="G10" s="438"/>
      <c r="H10" s="438"/>
      <c r="I10" s="178"/>
      <c r="J10" s="178"/>
      <c r="K10" s="178" t="s">
        <v>285</v>
      </c>
      <c r="L10" s="173"/>
      <c r="M10" s="173"/>
      <c r="N10" s="173"/>
      <c r="O10" s="173"/>
      <c r="P10" s="173"/>
      <c r="Q10" s="173"/>
      <c r="R10" s="173"/>
    </row>
    <row r="11" spans="1:18" ht="12.75" customHeight="1">
      <c r="A11" s="169"/>
      <c r="B11" s="169"/>
      <c r="C11" s="173"/>
      <c r="D11" s="173"/>
      <c r="E11" s="179"/>
      <c r="F11" s="17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>
      <c r="A12" s="169"/>
      <c r="B12" s="169"/>
      <c r="C12" s="173"/>
      <c r="D12" s="169"/>
      <c r="E12" s="180" t="s">
        <v>286</v>
      </c>
      <c r="F12" s="17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>
      <c r="A13" s="169"/>
      <c r="B13" s="169"/>
      <c r="C13" s="169"/>
      <c r="D13" s="169"/>
      <c r="E13" s="181" t="s">
        <v>287</v>
      </c>
      <c r="F13" s="181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1:18" hidden="1">
      <c r="A14" s="169"/>
      <c r="B14" s="173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>
      <c r="A15" s="169"/>
      <c r="B15" s="173"/>
      <c r="C15" s="169"/>
      <c r="D15" s="169"/>
      <c r="E15" s="169"/>
      <c r="F15" s="169"/>
      <c r="G15" s="169"/>
      <c r="H15" s="181" t="s">
        <v>288</v>
      </c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83" customFormat="1" ht="12">
      <c r="A16" s="182"/>
      <c r="B16" s="439" t="s">
        <v>289</v>
      </c>
      <c r="C16" s="439" t="s">
        <v>290</v>
      </c>
      <c r="D16" s="441" t="s">
        <v>291</v>
      </c>
      <c r="E16" s="442"/>
      <c r="F16" s="442"/>
      <c r="G16" s="442"/>
      <c r="H16" s="443"/>
      <c r="I16" s="182"/>
      <c r="J16" s="182"/>
      <c r="K16" s="182"/>
      <c r="L16" s="182"/>
      <c r="M16" s="182"/>
      <c r="N16" s="182"/>
      <c r="O16" s="182"/>
      <c r="P16" s="182"/>
      <c r="Q16" s="182"/>
      <c r="R16" s="182"/>
    </row>
    <row r="17" spans="1:18" s="183" customFormat="1" ht="12">
      <c r="A17" s="182"/>
      <c r="B17" s="440"/>
      <c r="C17" s="440"/>
      <c r="D17" s="184"/>
      <c r="E17" s="185"/>
      <c r="F17" s="185"/>
      <c r="G17" s="185"/>
      <c r="H17" s="186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s="183" customFormat="1" ht="12">
      <c r="A18" s="182"/>
      <c r="B18" s="440"/>
      <c r="C18" s="440"/>
      <c r="D18" s="439" t="s">
        <v>292</v>
      </c>
      <c r="E18" s="439" t="s">
        <v>293</v>
      </c>
      <c r="F18" s="445" t="s">
        <v>294</v>
      </c>
      <c r="G18" s="439" t="s">
        <v>295</v>
      </c>
      <c r="H18" s="439" t="s">
        <v>296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</row>
    <row r="19" spans="1:18" s="183" customFormat="1" ht="26.25" customHeight="1">
      <c r="A19" s="182"/>
      <c r="B19" s="440"/>
      <c r="C19" s="440"/>
      <c r="D19" s="444"/>
      <c r="E19" s="444"/>
      <c r="F19" s="446"/>
      <c r="G19" s="444"/>
      <c r="H19" s="444"/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183" customFormat="1" ht="12">
      <c r="A20" s="182"/>
      <c r="B20" s="187">
        <v>1</v>
      </c>
      <c r="C20" s="188">
        <v>2</v>
      </c>
      <c r="D20" s="187">
        <v>3</v>
      </c>
      <c r="E20" s="187">
        <v>4</v>
      </c>
      <c r="F20" s="187">
        <v>5</v>
      </c>
      <c r="G20" s="187">
        <v>6</v>
      </c>
      <c r="H20" s="187">
        <v>7</v>
      </c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83" customFormat="1" ht="12">
      <c r="A21" s="182"/>
      <c r="B21" s="189"/>
      <c r="C21" s="190"/>
      <c r="D21" s="191">
        <v>0</v>
      </c>
      <c r="E21" s="192">
        <v>0</v>
      </c>
      <c r="F21" s="192">
        <v>0</v>
      </c>
      <c r="G21" s="192">
        <v>0</v>
      </c>
      <c r="H21" s="193">
        <v>0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183" customFormat="1" ht="24">
      <c r="A22" s="182"/>
      <c r="B22" s="189">
        <v>741</v>
      </c>
      <c r="C22" s="194" t="s">
        <v>297</v>
      </c>
      <c r="D22" s="195">
        <v>13882.39</v>
      </c>
      <c r="E22" s="193">
        <v>3800</v>
      </c>
      <c r="F22" s="193">
        <v>10198.67</v>
      </c>
      <c r="G22" s="192">
        <v>0</v>
      </c>
      <c r="H22" s="193">
        <f>D22+E22-F22</f>
        <v>7483.7199999999993</v>
      </c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83" customFormat="1" ht="12">
      <c r="A23" s="182"/>
      <c r="B23" s="189"/>
      <c r="C23" s="190"/>
      <c r="D23" s="191"/>
      <c r="E23" s="192"/>
      <c r="F23" s="192"/>
      <c r="G23" s="196"/>
      <c r="H23" s="196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83" customFormat="1" ht="12">
      <c r="A24" s="182"/>
      <c r="B24" s="189"/>
      <c r="C24" s="189"/>
      <c r="D24" s="191"/>
      <c r="E24" s="192"/>
      <c r="F24" s="192"/>
      <c r="G24" s="196"/>
      <c r="H24" s="196"/>
      <c r="I24" s="182"/>
      <c r="J24" s="182"/>
      <c r="K24" s="182"/>
      <c r="L24" s="182"/>
      <c r="M24" s="182"/>
      <c r="N24" s="182"/>
      <c r="O24" s="182"/>
      <c r="P24" s="182"/>
      <c r="Q24" s="182"/>
      <c r="R24" s="182"/>
    </row>
    <row r="25" spans="1:18" s="183" customFormat="1" ht="12">
      <c r="A25" s="182"/>
      <c r="B25" s="189"/>
      <c r="C25" s="189"/>
      <c r="D25" s="191"/>
      <c r="E25" s="192"/>
      <c r="F25" s="192"/>
      <c r="G25" s="196"/>
      <c r="H25" s="196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83" customFormat="1" ht="12">
      <c r="A26" s="182"/>
      <c r="B26" s="196"/>
      <c r="C26" s="197" t="s">
        <v>298</v>
      </c>
      <c r="D26" s="198">
        <f>SUM(D22:D25)</f>
        <v>13882.39</v>
      </c>
      <c r="E26" s="198">
        <f>SUM(E22:E25)</f>
        <v>3800</v>
      </c>
      <c r="F26" s="198">
        <f>SUM(F22:F25)</f>
        <v>10198.67</v>
      </c>
      <c r="G26" s="198">
        <v>0</v>
      </c>
      <c r="H26" s="198">
        <f>SUM(H22:H25)</f>
        <v>7483.7199999999993</v>
      </c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</row>
    <row r="28" spans="1:18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</row>
    <row r="29" spans="1:18">
      <c r="A29" s="169"/>
      <c r="B29" s="450" t="s">
        <v>399</v>
      </c>
      <c r="C29" s="450"/>
      <c r="D29" s="199"/>
      <c r="E29" s="200"/>
      <c r="F29" s="169"/>
      <c r="G29" s="450" t="s">
        <v>400</v>
      </c>
      <c r="H29" s="450"/>
      <c r="I29" s="169"/>
      <c r="J29" s="199"/>
      <c r="K29" s="169"/>
      <c r="L29" s="169"/>
      <c r="M29" s="169"/>
      <c r="N29" s="169"/>
      <c r="O29" s="169"/>
      <c r="P29" s="169"/>
      <c r="Q29" s="169"/>
      <c r="R29" s="169"/>
    </row>
    <row r="30" spans="1:18">
      <c r="A30" s="169"/>
      <c r="B30" s="447" t="s">
        <v>299</v>
      </c>
      <c r="C30" s="447"/>
      <c r="D30" s="201"/>
      <c r="E30" s="202" t="s">
        <v>226</v>
      </c>
      <c r="F30" s="202"/>
      <c r="G30" s="448" t="s">
        <v>227</v>
      </c>
      <c r="H30" s="448"/>
      <c r="I30" s="203"/>
      <c r="J30" s="203"/>
      <c r="K30" s="169"/>
      <c r="L30" s="204"/>
      <c r="M30" s="169"/>
      <c r="N30" s="169"/>
      <c r="O30" s="169"/>
      <c r="P30" s="169"/>
      <c r="Q30" s="169"/>
      <c r="R30" s="169"/>
    </row>
    <row r="31" spans="1:18">
      <c r="A31" s="169"/>
      <c r="B31" s="169"/>
      <c r="C31" s="169"/>
      <c r="D31" s="179"/>
      <c r="E31" s="169"/>
      <c r="F31" s="169"/>
      <c r="G31" s="169"/>
      <c r="H31" s="169"/>
      <c r="I31" s="179"/>
      <c r="J31" s="179"/>
      <c r="K31" s="179"/>
      <c r="L31" s="169"/>
      <c r="M31" s="169"/>
      <c r="N31" s="169"/>
      <c r="O31" s="169"/>
      <c r="P31" s="169"/>
      <c r="Q31" s="169"/>
      <c r="R31" s="169"/>
    </row>
    <row r="32" spans="1:18" ht="18.75" customHeight="1">
      <c r="A32" s="169"/>
      <c r="B32" s="451" t="s">
        <v>228</v>
      </c>
      <c r="C32" s="451"/>
      <c r="D32" s="205"/>
      <c r="E32" s="205"/>
      <c r="F32" s="169"/>
      <c r="G32" s="450" t="s">
        <v>229</v>
      </c>
      <c r="H32" s="450"/>
      <c r="I32" s="199"/>
      <c r="J32" s="199"/>
      <c r="K32" s="169"/>
      <c r="L32" s="169"/>
      <c r="M32" s="169"/>
      <c r="N32" s="206"/>
      <c r="O32" s="169"/>
      <c r="P32" s="169"/>
      <c r="Q32" s="169"/>
      <c r="R32" s="169"/>
    </row>
    <row r="33" spans="1:18">
      <c r="A33" s="169"/>
      <c r="B33" s="447" t="s">
        <v>300</v>
      </c>
      <c r="C33" s="447"/>
      <c r="D33" s="207"/>
      <c r="E33" s="202" t="s">
        <v>226</v>
      </c>
      <c r="F33" s="202"/>
      <c r="G33" s="448" t="s">
        <v>227</v>
      </c>
      <c r="H33" s="448"/>
      <c r="I33" s="208"/>
      <c r="J33" s="203"/>
      <c r="K33" s="169"/>
      <c r="L33" s="204"/>
      <c r="M33" s="169"/>
      <c r="N33" s="208"/>
      <c r="O33" s="169"/>
      <c r="P33" s="169"/>
      <c r="Q33" s="169"/>
      <c r="R33" s="169"/>
    </row>
    <row r="34" spans="1:18">
      <c r="A34" s="169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69"/>
      <c r="M34" s="169"/>
      <c r="N34" s="169"/>
      <c r="O34" s="169"/>
      <c r="P34" s="169"/>
      <c r="Q34" s="169"/>
      <c r="R34" s="169"/>
    </row>
    <row r="35" spans="1:18" ht="3.75" customHeight="1">
      <c r="A35" s="169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69"/>
      <c r="M35" s="169"/>
      <c r="N35" s="169"/>
      <c r="O35" s="169"/>
      <c r="P35" s="169"/>
      <c r="Q35" s="169"/>
      <c r="R35" s="169"/>
    </row>
    <row r="36" spans="1:18" ht="7.5" customHeight="1">
      <c r="A36" s="169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69"/>
      <c r="M36" s="169"/>
      <c r="N36" s="169"/>
      <c r="O36" s="169"/>
      <c r="P36" s="169"/>
      <c r="Q36" s="169"/>
      <c r="R36" s="169"/>
    </row>
    <row r="37" spans="1:18" ht="15" customHeight="1">
      <c r="A37" s="169"/>
      <c r="B37" s="449" t="s">
        <v>301</v>
      </c>
      <c r="C37" s="449"/>
      <c r="D37" s="449"/>
      <c r="E37" s="449"/>
      <c r="F37" s="449"/>
      <c r="G37" s="175"/>
      <c r="H37" s="175"/>
      <c r="I37" s="175"/>
      <c r="J37" s="175"/>
      <c r="K37" s="175"/>
      <c r="L37" s="169"/>
      <c r="M37" s="169"/>
      <c r="N37" s="169"/>
      <c r="O37" s="169"/>
      <c r="P37" s="169"/>
      <c r="Q37" s="169"/>
      <c r="R37" s="169"/>
    </row>
    <row r="38" spans="1:18">
      <c r="A38" s="169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69"/>
      <c r="M38" s="169"/>
      <c r="N38" s="169"/>
      <c r="O38" s="169"/>
      <c r="P38" s="169"/>
      <c r="Q38" s="169"/>
      <c r="R38" s="169"/>
    </row>
    <row r="39" spans="1:18">
      <c r="A39" s="169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69"/>
      <c r="M39" s="169"/>
      <c r="N39" s="169"/>
      <c r="O39" s="169"/>
      <c r="P39" s="169"/>
      <c r="Q39" s="169"/>
      <c r="R39" s="169"/>
    </row>
    <row r="40" spans="1:18">
      <c r="A40" s="169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69"/>
      <c r="M40" s="169"/>
      <c r="N40" s="169"/>
      <c r="O40" s="169"/>
      <c r="P40" s="169"/>
      <c r="Q40" s="169"/>
      <c r="R40" s="169"/>
    </row>
    <row r="41" spans="1:18">
      <c r="A41" s="169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69"/>
      <c r="M41" s="169"/>
      <c r="N41" s="169"/>
      <c r="O41" s="169"/>
      <c r="P41" s="169"/>
      <c r="Q41" s="169"/>
      <c r="R41" s="169"/>
    </row>
    <row r="42" spans="1:18">
      <c r="A42" s="169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69"/>
      <c r="M42" s="169"/>
      <c r="N42" s="169"/>
      <c r="O42" s="169"/>
      <c r="P42" s="169"/>
      <c r="Q42" s="169"/>
      <c r="R42" s="169"/>
    </row>
    <row r="43" spans="1:18">
      <c r="A43" s="169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69"/>
      <c r="M43" s="169"/>
      <c r="N43" s="169"/>
      <c r="O43" s="169"/>
      <c r="P43" s="169"/>
      <c r="Q43" s="169"/>
      <c r="R43" s="169"/>
    </row>
    <row r="44" spans="1:18">
      <c r="A44" s="169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69"/>
      <c r="M44" s="169"/>
      <c r="N44" s="169"/>
      <c r="O44" s="169"/>
      <c r="P44" s="169"/>
      <c r="Q44" s="169"/>
      <c r="R44" s="169"/>
    </row>
    <row r="45" spans="1:18">
      <c r="A45" s="169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69"/>
      <c r="M45" s="169"/>
      <c r="N45" s="169"/>
      <c r="O45" s="169"/>
      <c r="P45" s="169"/>
      <c r="Q45" s="169"/>
      <c r="R45" s="169"/>
    </row>
    <row r="46" spans="1:18">
      <c r="A46" s="169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69"/>
      <c r="M46" s="169"/>
      <c r="N46" s="169"/>
      <c r="O46" s="169"/>
      <c r="P46" s="169"/>
      <c r="Q46" s="169"/>
      <c r="R46" s="169"/>
    </row>
    <row r="47" spans="1:18">
      <c r="A47" s="169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69"/>
      <c r="M47" s="169"/>
      <c r="N47" s="169"/>
      <c r="O47" s="169"/>
      <c r="P47" s="169"/>
      <c r="Q47" s="169"/>
      <c r="R47" s="169"/>
    </row>
    <row r="48" spans="1:18">
      <c r="A48" s="169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69"/>
      <c r="M48" s="169"/>
      <c r="N48" s="169"/>
      <c r="O48" s="169"/>
      <c r="P48" s="169"/>
      <c r="Q48" s="169"/>
      <c r="R48" s="169"/>
    </row>
    <row r="49" spans="1:18">
      <c r="A49" s="169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69"/>
      <c r="M49" s="169"/>
      <c r="N49" s="169"/>
      <c r="O49" s="169"/>
      <c r="P49" s="169"/>
      <c r="Q49" s="169"/>
      <c r="R49" s="169"/>
    </row>
    <row r="50" spans="1:18">
      <c r="A50" s="169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69"/>
      <c r="M50" s="169"/>
      <c r="N50" s="169"/>
      <c r="O50" s="169"/>
      <c r="P50" s="169"/>
      <c r="Q50" s="169"/>
      <c r="R50" s="169"/>
    </row>
    <row r="51" spans="1:18">
      <c r="A51" s="169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69"/>
      <c r="M51" s="169"/>
      <c r="N51" s="169"/>
      <c r="O51" s="169"/>
      <c r="P51" s="169"/>
      <c r="Q51" s="169"/>
      <c r="R51" s="169"/>
    </row>
    <row r="52" spans="1:18">
      <c r="A52" s="169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69"/>
      <c r="M52" s="169"/>
      <c r="N52" s="169"/>
      <c r="O52" s="169"/>
      <c r="P52" s="169"/>
      <c r="Q52" s="169"/>
      <c r="R52" s="169"/>
    </row>
    <row r="53" spans="1:18">
      <c r="A53" s="169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69"/>
      <c r="M53" s="169"/>
      <c r="N53" s="169"/>
      <c r="O53" s="169"/>
      <c r="P53" s="169"/>
      <c r="Q53" s="169"/>
      <c r="R53" s="169"/>
    </row>
    <row r="54" spans="1:18">
      <c r="A54" s="169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69"/>
      <c r="M54" s="169"/>
      <c r="N54" s="169"/>
      <c r="O54" s="169"/>
      <c r="P54" s="169"/>
      <c r="Q54" s="169"/>
      <c r="R54" s="169"/>
    </row>
  </sheetData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C9:H9"/>
    <mergeCell ref="H1:I1"/>
    <mergeCell ref="F2:I2"/>
    <mergeCell ref="F3:H3"/>
    <mergeCell ref="F4:H4"/>
    <mergeCell ref="C6:H6"/>
  </mergeCells>
  <pageMargins left="0.25" right="0.25" top="0.75" bottom="0.75" header="0.3" footer="0.3"/>
  <pageSetup paperSize="9" scale="9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D7C-B9CA-43ED-A5A5-A85F3CC5EE3B}">
  <sheetPr>
    <pageSetUpPr fitToPage="1"/>
  </sheetPr>
  <dimension ref="A1:O34"/>
  <sheetViews>
    <sheetView topLeftCell="A4" zoomScale="120" zoomScaleNormal="120" workbookViewId="0">
      <selection activeCell="I36" sqref="I36"/>
    </sheetView>
  </sheetViews>
  <sheetFormatPr defaultRowHeight="12.75"/>
  <cols>
    <col min="1" max="3" width="9.140625" style="142"/>
    <col min="4" max="4" width="17.85546875" style="142" customWidth="1"/>
    <col min="5" max="5" width="13.5703125" style="142" customWidth="1"/>
    <col min="6" max="6" width="11.7109375" style="142" customWidth="1"/>
    <col min="7" max="7" width="12.7109375" style="142" customWidth="1"/>
    <col min="8" max="8" width="14.7109375" style="142" customWidth="1"/>
    <col min="9" max="9" width="13.85546875" style="142" customWidth="1"/>
    <col min="10" max="10" width="12.7109375" style="142" customWidth="1"/>
    <col min="11" max="11" width="17.85546875" style="142" customWidth="1"/>
    <col min="12" max="259" width="9.140625" style="142"/>
    <col min="260" max="260" width="17.85546875" style="142" customWidth="1"/>
    <col min="261" max="261" width="13.5703125" style="142" customWidth="1"/>
    <col min="262" max="262" width="11.7109375" style="142" customWidth="1"/>
    <col min="263" max="263" width="12.7109375" style="142" customWidth="1"/>
    <col min="264" max="264" width="14.7109375" style="142" customWidth="1"/>
    <col min="265" max="265" width="13.85546875" style="142" customWidth="1"/>
    <col min="266" max="266" width="12.7109375" style="142" customWidth="1"/>
    <col min="267" max="267" width="17.85546875" style="142" customWidth="1"/>
    <col min="268" max="515" width="9.140625" style="142"/>
    <col min="516" max="516" width="17.85546875" style="142" customWidth="1"/>
    <col min="517" max="517" width="13.5703125" style="142" customWidth="1"/>
    <col min="518" max="518" width="11.7109375" style="142" customWidth="1"/>
    <col min="519" max="519" width="12.7109375" style="142" customWidth="1"/>
    <col min="520" max="520" width="14.7109375" style="142" customWidth="1"/>
    <col min="521" max="521" width="13.85546875" style="142" customWidth="1"/>
    <col min="522" max="522" width="12.7109375" style="142" customWidth="1"/>
    <col min="523" max="523" width="17.85546875" style="142" customWidth="1"/>
    <col min="524" max="771" width="9.140625" style="142"/>
    <col min="772" max="772" width="17.85546875" style="142" customWidth="1"/>
    <col min="773" max="773" width="13.5703125" style="142" customWidth="1"/>
    <col min="774" max="774" width="11.7109375" style="142" customWidth="1"/>
    <col min="775" max="775" width="12.7109375" style="142" customWidth="1"/>
    <col min="776" max="776" width="14.7109375" style="142" customWidth="1"/>
    <col min="777" max="777" width="13.85546875" style="142" customWidth="1"/>
    <col min="778" max="778" width="12.7109375" style="142" customWidth="1"/>
    <col min="779" max="779" width="17.85546875" style="142" customWidth="1"/>
    <col min="780" max="1027" width="9.140625" style="142"/>
    <col min="1028" max="1028" width="17.85546875" style="142" customWidth="1"/>
    <col min="1029" max="1029" width="13.5703125" style="142" customWidth="1"/>
    <col min="1030" max="1030" width="11.7109375" style="142" customWidth="1"/>
    <col min="1031" max="1031" width="12.7109375" style="142" customWidth="1"/>
    <col min="1032" max="1032" width="14.7109375" style="142" customWidth="1"/>
    <col min="1033" max="1033" width="13.85546875" style="142" customWidth="1"/>
    <col min="1034" max="1034" width="12.7109375" style="142" customWidth="1"/>
    <col min="1035" max="1035" width="17.85546875" style="142" customWidth="1"/>
    <col min="1036" max="1283" width="9.140625" style="142"/>
    <col min="1284" max="1284" width="17.85546875" style="142" customWidth="1"/>
    <col min="1285" max="1285" width="13.5703125" style="142" customWidth="1"/>
    <col min="1286" max="1286" width="11.7109375" style="142" customWidth="1"/>
    <col min="1287" max="1287" width="12.7109375" style="142" customWidth="1"/>
    <col min="1288" max="1288" width="14.7109375" style="142" customWidth="1"/>
    <col min="1289" max="1289" width="13.85546875" style="142" customWidth="1"/>
    <col min="1290" max="1290" width="12.7109375" style="142" customWidth="1"/>
    <col min="1291" max="1291" width="17.85546875" style="142" customWidth="1"/>
    <col min="1292" max="1539" width="9.140625" style="142"/>
    <col min="1540" max="1540" width="17.85546875" style="142" customWidth="1"/>
    <col min="1541" max="1541" width="13.5703125" style="142" customWidth="1"/>
    <col min="1542" max="1542" width="11.7109375" style="142" customWidth="1"/>
    <col min="1543" max="1543" width="12.7109375" style="142" customWidth="1"/>
    <col min="1544" max="1544" width="14.7109375" style="142" customWidth="1"/>
    <col min="1545" max="1545" width="13.85546875" style="142" customWidth="1"/>
    <col min="1546" max="1546" width="12.7109375" style="142" customWidth="1"/>
    <col min="1547" max="1547" width="17.85546875" style="142" customWidth="1"/>
    <col min="1548" max="1795" width="9.140625" style="142"/>
    <col min="1796" max="1796" width="17.85546875" style="142" customWidth="1"/>
    <col min="1797" max="1797" width="13.5703125" style="142" customWidth="1"/>
    <col min="1798" max="1798" width="11.7109375" style="142" customWidth="1"/>
    <col min="1799" max="1799" width="12.7109375" style="142" customWidth="1"/>
    <col min="1800" max="1800" width="14.7109375" style="142" customWidth="1"/>
    <col min="1801" max="1801" width="13.85546875" style="142" customWidth="1"/>
    <col min="1802" max="1802" width="12.7109375" style="142" customWidth="1"/>
    <col min="1803" max="1803" width="17.85546875" style="142" customWidth="1"/>
    <col min="1804" max="2051" width="9.140625" style="142"/>
    <col min="2052" max="2052" width="17.85546875" style="142" customWidth="1"/>
    <col min="2053" max="2053" width="13.5703125" style="142" customWidth="1"/>
    <col min="2054" max="2054" width="11.7109375" style="142" customWidth="1"/>
    <col min="2055" max="2055" width="12.7109375" style="142" customWidth="1"/>
    <col min="2056" max="2056" width="14.7109375" style="142" customWidth="1"/>
    <col min="2057" max="2057" width="13.85546875" style="142" customWidth="1"/>
    <col min="2058" max="2058" width="12.7109375" style="142" customWidth="1"/>
    <col min="2059" max="2059" width="17.85546875" style="142" customWidth="1"/>
    <col min="2060" max="2307" width="9.140625" style="142"/>
    <col min="2308" max="2308" width="17.85546875" style="142" customWidth="1"/>
    <col min="2309" max="2309" width="13.5703125" style="142" customWidth="1"/>
    <col min="2310" max="2310" width="11.7109375" style="142" customWidth="1"/>
    <col min="2311" max="2311" width="12.7109375" style="142" customWidth="1"/>
    <col min="2312" max="2312" width="14.7109375" style="142" customWidth="1"/>
    <col min="2313" max="2313" width="13.85546875" style="142" customWidth="1"/>
    <col min="2314" max="2314" width="12.7109375" style="142" customWidth="1"/>
    <col min="2315" max="2315" width="17.85546875" style="142" customWidth="1"/>
    <col min="2316" max="2563" width="9.140625" style="142"/>
    <col min="2564" max="2564" width="17.85546875" style="142" customWidth="1"/>
    <col min="2565" max="2565" width="13.5703125" style="142" customWidth="1"/>
    <col min="2566" max="2566" width="11.7109375" style="142" customWidth="1"/>
    <col min="2567" max="2567" width="12.7109375" style="142" customWidth="1"/>
    <col min="2568" max="2568" width="14.7109375" style="142" customWidth="1"/>
    <col min="2569" max="2569" width="13.85546875" style="142" customWidth="1"/>
    <col min="2570" max="2570" width="12.7109375" style="142" customWidth="1"/>
    <col min="2571" max="2571" width="17.85546875" style="142" customWidth="1"/>
    <col min="2572" max="2819" width="9.140625" style="142"/>
    <col min="2820" max="2820" width="17.85546875" style="142" customWidth="1"/>
    <col min="2821" max="2821" width="13.5703125" style="142" customWidth="1"/>
    <col min="2822" max="2822" width="11.7109375" style="142" customWidth="1"/>
    <col min="2823" max="2823" width="12.7109375" style="142" customWidth="1"/>
    <col min="2824" max="2824" width="14.7109375" style="142" customWidth="1"/>
    <col min="2825" max="2825" width="13.85546875" style="142" customWidth="1"/>
    <col min="2826" max="2826" width="12.7109375" style="142" customWidth="1"/>
    <col min="2827" max="2827" width="17.85546875" style="142" customWidth="1"/>
    <col min="2828" max="3075" width="9.140625" style="142"/>
    <col min="3076" max="3076" width="17.85546875" style="142" customWidth="1"/>
    <col min="3077" max="3077" width="13.5703125" style="142" customWidth="1"/>
    <col min="3078" max="3078" width="11.7109375" style="142" customWidth="1"/>
    <col min="3079" max="3079" width="12.7109375" style="142" customWidth="1"/>
    <col min="3080" max="3080" width="14.7109375" style="142" customWidth="1"/>
    <col min="3081" max="3081" width="13.85546875" style="142" customWidth="1"/>
    <col min="3082" max="3082" width="12.7109375" style="142" customWidth="1"/>
    <col min="3083" max="3083" width="17.85546875" style="142" customWidth="1"/>
    <col min="3084" max="3331" width="9.140625" style="142"/>
    <col min="3332" max="3332" width="17.85546875" style="142" customWidth="1"/>
    <col min="3333" max="3333" width="13.5703125" style="142" customWidth="1"/>
    <col min="3334" max="3334" width="11.7109375" style="142" customWidth="1"/>
    <col min="3335" max="3335" width="12.7109375" style="142" customWidth="1"/>
    <col min="3336" max="3336" width="14.7109375" style="142" customWidth="1"/>
    <col min="3337" max="3337" width="13.85546875" style="142" customWidth="1"/>
    <col min="3338" max="3338" width="12.7109375" style="142" customWidth="1"/>
    <col min="3339" max="3339" width="17.85546875" style="142" customWidth="1"/>
    <col min="3340" max="3587" width="9.140625" style="142"/>
    <col min="3588" max="3588" width="17.85546875" style="142" customWidth="1"/>
    <col min="3589" max="3589" width="13.5703125" style="142" customWidth="1"/>
    <col min="3590" max="3590" width="11.7109375" style="142" customWidth="1"/>
    <col min="3591" max="3591" width="12.7109375" style="142" customWidth="1"/>
    <col min="3592" max="3592" width="14.7109375" style="142" customWidth="1"/>
    <col min="3593" max="3593" width="13.85546875" style="142" customWidth="1"/>
    <col min="3594" max="3594" width="12.7109375" style="142" customWidth="1"/>
    <col min="3595" max="3595" width="17.85546875" style="142" customWidth="1"/>
    <col min="3596" max="3843" width="9.140625" style="142"/>
    <col min="3844" max="3844" width="17.85546875" style="142" customWidth="1"/>
    <col min="3845" max="3845" width="13.5703125" style="142" customWidth="1"/>
    <col min="3846" max="3846" width="11.7109375" style="142" customWidth="1"/>
    <col min="3847" max="3847" width="12.7109375" style="142" customWidth="1"/>
    <col min="3848" max="3848" width="14.7109375" style="142" customWidth="1"/>
    <col min="3849" max="3849" width="13.85546875" style="142" customWidth="1"/>
    <col min="3850" max="3850" width="12.7109375" style="142" customWidth="1"/>
    <col min="3851" max="3851" width="17.85546875" style="142" customWidth="1"/>
    <col min="3852" max="4099" width="9.140625" style="142"/>
    <col min="4100" max="4100" width="17.85546875" style="142" customWidth="1"/>
    <col min="4101" max="4101" width="13.5703125" style="142" customWidth="1"/>
    <col min="4102" max="4102" width="11.7109375" style="142" customWidth="1"/>
    <col min="4103" max="4103" width="12.7109375" style="142" customWidth="1"/>
    <col min="4104" max="4104" width="14.7109375" style="142" customWidth="1"/>
    <col min="4105" max="4105" width="13.85546875" style="142" customWidth="1"/>
    <col min="4106" max="4106" width="12.7109375" style="142" customWidth="1"/>
    <col min="4107" max="4107" width="17.85546875" style="142" customWidth="1"/>
    <col min="4108" max="4355" width="9.140625" style="142"/>
    <col min="4356" max="4356" width="17.85546875" style="142" customWidth="1"/>
    <col min="4357" max="4357" width="13.5703125" style="142" customWidth="1"/>
    <col min="4358" max="4358" width="11.7109375" style="142" customWidth="1"/>
    <col min="4359" max="4359" width="12.7109375" style="142" customWidth="1"/>
    <col min="4360" max="4360" width="14.7109375" style="142" customWidth="1"/>
    <col min="4361" max="4361" width="13.85546875" style="142" customWidth="1"/>
    <col min="4362" max="4362" width="12.7109375" style="142" customWidth="1"/>
    <col min="4363" max="4363" width="17.85546875" style="142" customWidth="1"/>
    <col min="4364" max="4611" width="9.140625" style="142"/>
    <col min="4612" max="4612" width="17.85546875" style="142" customWidth="1"/>
    <col min="4613" max="4613" width="13.5703125" style="142" customWidth="1"/>
    <col min="4614" max="4614" width="11.7109375" style="142" customWidth="1"/>
    <col min="4615" max="4615" width="12.7109375" style="142" customWidth="1"/>
    <col min="4616" max="4616" width="14.7109375" style="142" customWidth="1"/>
    <col min="4617" max="4617" width="13.85546875" style="142" customWidth="1"/>
    <col min="4618" max="4618" width="12.7109375" style="142" customWidth="1"/>
    <col min="4619" max="4619" width="17.85546875" style="142" customWidth="1"/>
    <col min="4620" max="4867" width="9.140625" style="142"/>
    <col min="4868" max="4868" width="17.85546875" style="142" customWidth="1"/>
    <col min="4869" max="4869" width="13.5703125" style="142" customWidth="1"/>
    <col min="4870" max="4870" width="11.7109375" style="142" customWidth="1"/>
    <col min="4871" max="4871" width="12.7109375" style="142" customWidth="1"/>
    <col min="4872" max="4872" width="14.7109375" style="142" customWidth="1"/>
    <col min="4873" max="4873" width="13.85546875" style="142" customWidth="1"/>
    <col min="4874" max="4874" width="12.7109375" style="142" customWidth="1"/>
    <col min="4875" max="4875" width="17.85546875" style="142" customWidth="1"/>
    <col min="4876" max="5123" width="9.140625" style="142"/>
    <col min="5124" max="5124" width="17.85546875" style="142" customWidth="1"/>
    <col min="5125" max="5125" width="13.5703125" style="142" customWidth="1"/>
    <col min="5126" max="5126" width="11.7109375" style="142" customWidth="1"/>
    <col min="5127" max="5127" width="12.7109375" style="142" customWidth="1"/>
    <col min="5128" max="5128" width="14.7109375" style="142" customWidth="1"/>
    <col min="5129" max="5129" width="13.85546875" style="142" customWidth="1"/>
    <col min="5130" max="5130" width="12.7109375" style="142" customWidth="1"/>
    <col min="5131" max="5131" width="17.85546875" style="142" customWidth="1"/>
    <col min="5132" max="5379" width="9.140625" style="142"/>
    <col min="5380" max="5380" width="17.85546875" style="142" customWidth="1"/>
    <col min="5381" max="5381" width="13.5703125" style="142" customWidth="1"/>
    <col min="5382" max="5382" width="11.7109375" style="142" customWidth="1"/>
    <col min="5383" max="5383" width="12.7109375" style="142" customWidth="1"/>
    <col min="5384" max="5384" width="14.7109375" style="142" customWidth="1"/>
    <col min="5385" max="5385" width="13.85546875" style="142" customWidth="1"/>
    <col min="5386" max="5386" width="12.7109375" style="142" customWidth="1"/>
    <col min="5387" max="5387" width="17.85546875" style="142" customWidth="1"/>
    <col min="5388" max="5635" width="9.140625" style="142"/>
    <col min="5636" max="5636" width="17.85546875" style="142" customWidth="1"/>
    <col min="5637" max="5637" width="13.5703125" style="142" customWidth="1"/>
    <col min="5638" max="5638" width="11.7109375" style="142" customWidth="1"/>
    <col min="5639" max="5639" width="12.7109375" style="142" customWidth="1"/>
    <col min="5640" max="5640" width="14.7109375" style="142" customWidth="1"/>
    <col min="5641" max="5641" width="13.85546875" style="142" customWidth="1"/>
    <col min="5642" max="5642" width="12.7109375" style="142" customWidth="1"/>
    <col min="5643" max="5643" width="17.85546875" style="142" customWidth="1"/>
    <col min="5644" max="5891" width="9.140625" style="142"/>
    <col min="5892" max="5892" width="17.85546875" style="142" customWidth="1"/>
    <col min="5893" max="5893" width="13.5703125" style="142" customWidth="1"/>
    <col min="5894" max="5894" width="11.7109375" style="142" customWidth="1"/>
    <col min="5895" max="5895" width="12.7109375" style="142" customWidth="1"/>
    <col min="5896" max="5896" width="14.7109375" style="142" customWidth="1"/>
    <col min="5897" max="5897" width="13.85546875" style="142" customWidth="1"/>
    <col min="5898" max="5898" width="12.7109375" style="142" customWidth="1"/>
    <col min="5899" max="5899" width="17.85546875" style="142" customWidth="1"/>
    <col min="5900" max="6147" width="9.140625" style="142"/>
    <col min="6148" max="6148" width="17.85546875" style="142" customWidth="1"/>
    <col min="6149" max="6149" width="13.5703125" style="142" customWidth="1"/>
    <col min="6150" max="6150" width="11.7109375" style="142" customWidth="1"/>
    <col min="6151" max="6151" width="12.7109375" style="142" customWidth="1"/>
    <col min="6152" max="6152" width="14.7109375" style="142" customWidth="1"/>
    <col min="6153" max="6153" width="13.85546875" style="142" customWidth="1"/>
    <col min="6154" max="6154" width="12.7109375" style="142" customWidth="1"/>
    <col min="6155" max="6155" width="17.85546875" style="142" customWidth="1"/>
    <col min="6156" max="6403" width="9.140625" style="142"/>
    <col min="6404" max="6404" width="17.85546875" style="142" customWidth="1"/>
    <col min="6405" max="6405" width="13.5703125" style="142" customWidth="1"/>
    <col min="6406" max="6406" width="11.7109375" style="142" customWidth="1"/>
    <col min="6407" max="6407" width="12.7109375" style="142" customWidth="1"/>
    <col min="6408" max="6408" width="14.7109375" style="142" customWidth="1"/>
    <col min="6409" max="6409" width="13.85546875" style="142" customWidth="1"/>
    <col min="6410" max="6410" width="12.7109375" style="142" customWidth="1"/>
    <col min="6411" max="6411" width="17.85546875" style="142" customWidth="1"/>
    <col min="6412" max="6659" width="9.140625" style="142"/>
    <col min="6660" max="6660" width="17.85546875" style="142" customWidth="1"/>
    <col min="6661" max="6661" width="13.5703125" style="142" customWidth="1"/>
    <col min="6662" max="6662" width="11.7109375" style="142" customWidth="1"/>
    <col min="6663" max="6663" width="12.7109375" style="142" customWidth="1"/>
    <col min="6664" max="6664" width="14.7109375" style="142" customWidth="1"/>
    <col min="6665" max="6665" width="13.85546875" style="142" customWidth="1"/>
    <col min="6666" max="6666" width="12.7109375" style="142" customWidth="1"/>
    <col min="6667" max="6667" width="17.85546875" style="142" customWidth="1"/>
    <col min="6668" max="6915" width="9.140625" style="142"/>
    <col min="6916" max="6916" width="17.85546875" style="142" customWidth="1"/>
    <col min="6917" max="6917" width="13.5703125" style="142" customWidth="1"/>
    <col min="6918" max="6918" width="11.7109375" style="142" customWidth="1"/>
    <col min="6919" max="6919" width="12.7109375" style="142" customWidth="1"/>
    <col min="6920" max="6920" width="14.7109375" style="142" customWidth="1"/>
    <col min="6921" max="6921" width="13.85546875" style="142" customWidth="1"/>
    <col min="6922" max="6922" width="12.7109375" style="142" customWidth="1"/>
    <col min="6923" max="6923" width="17.85546875" style="142" customWidth="1"/>
    <col min="6924" max="7171" width="9.140625" style="142"/>
    <col min="7172" max="7172" width="17.85546875" style="142" customWidth="1"/>
    <col min="7173" max="7173" width="13.5703125" style="142" customWidth="1"/>
    <col min="7174" max="7174" width="11.7109375" style="142" customWidth="1"/>
    <col min="7175" max="7175" width="12.7109375" style="142" customWidth="1"/>
    <col min="7176" max="7176" width="14.7109375" style="142" customWidth="1"/>
    <col min="7177" max="7177" width="13.85546875" style="142" customWidth="1"/>
    <col min="7178" max="7178" width="12.7109375" style="142" customWidth="1"/>
    <col min="7179" max="7179" width="17.85546875" style="142" customWidth="1"/>
    <col min="7180" max="7427" width="9.140625" style="142"/>
    <col min="7428" max="7428" width="17.85546875" style="142" customWidth="1"/>
    <col min="7429" max="7429" width="13.5703125" style="142" customWidth="1"/>
    <col min="7430" max="7430" width="11.7109375" style="142" customWidth="1"/>
    <col min="7431" max="7431" width="12.7109375" style="142" customWidth="1"/>
    <col min="7432" max="7432" width="14.7109375" style="142" customWidth="1"/>
    <col min="7433" max="7433" width="13.85546875" style="142" customWidth="1"/>
    <col min="7434" max="7434" width="12.7109375" style="142" customWidth="1"/>
    <col min="7435" max="7435" width="17.85546875" style="142" customWidth="1"/>
    <col min="7436" max="7683" width="9.140625" style="142"/>
    <col min="7684" max="7684" width="17.85546875" style="142" customWidth="1"/>
    <col min="7685" max="7685" width="13.5703125" style="142" customWidth="1"/>
    <col min="7686" max="7686" width="11.7109375" style="142" customWidth="1"/>
    <col min="7687" max="7687" width="12.7109375" style="142" customWidth="1"/>
    <col min="7688" max="7688" width="14.7109375" style="142" customWidth="1"/>
    <col min="7689" max="7689" width="13.85546875" style="142" customWidth="1"/>
    <col min="7690" max="7690" width="12.7109375" style="142" customWidth="1"/>
    <col min="7691" max="7691" width="17.85546875" style="142" customWidth="1"/>
    <col min="7692" max="7939" width="9.140625" style="142"/>
    <col min="7940" max="7940" width="17.85546875" style="142" customWidth="1"/>
    <col min="7941" max="7941" width="13.5703125" style="142" customWidth="1"/>
    <col min="7942" max="7942" width="11.7109375" style="142" customWidth="1"/>
    <col min="7943" max="7943" width="12.7109375" style="142" customWidth="1"/>
    <col min="7944" max="7944" width="14.7109375" style="142" customWidth="1"/>
    <col min="7945" max="7945" width="13.85546875" style="142" customWidth="1"/>
    <col min="7946" max="7946" width="12.7109375" style="142" customWidth="1"/>
    <col min="7947" max="7947" width="17.85546875" style="142" customWidth="1"/>
    <col min="7948" max="8195" width="9.140625" style="142"/>
    <col min="8196" max="8196" width="17.85546875" style="142" customWidth="1"/>
    <col min="8197" max="8197" width="13.5703125" style="142" customWidth="1"/>
    <col min="8198" max="8198" width="11.7109375" style="142" customWidth="1"/>
    <col min="8199" max="8199" width="12.7109375" style="142" customWidth="1"/>
    <col min="8200" max="8200" width="14.7109375" style="142" customWidth="1"/>
    <col min="8201" max="8201" width="13.85546875" style="142" customWidth="1"/>
    <col min="8202" max="8202" width="12.7109375" style="142" customWidth="1"/>
    <col min="8203" max="8203" width="17.85546875" style="142" customWidth="1"/>
    <col min="8204" max="8451" width="9.140625" style="142"/>
    <col min="8452" max="8452" width="17.85546875" style="142" customWidth="1"/>
    <col min="8453" max="8453" width="13.5703125" style="142" customWidth="1"/>
    <col min="8454" max="8454" width="11.7109375" style="142" customWidth="1"/>
    <col min="8455" max="8455" width="12.7109375" style="142" customWidth="1"/>
    <col min="8456" max="8456" width="14.7109375" style="142" customWidth="1"/>
    <col min="8457" max="8457" width="13.85546875" style="142" customWidth="1"/>
    <col min="8458" max="8458" width="12.7109375" style="142" customWidth="1"/>
    <col min="8459" max="8459" width="17.85546875" style="142" customWidth="1"/>
    <col min="8460" max="8707" width="9.140625" style="142"/>
    <col min="8708" max="8708" width="17.85546875" style="142" customWidth="1"/>
    <col min="8709" max="8709" width="13.5703125" style="142" customWidth="1"/>
    <col min="8710" max="8710" width="11.7109375" style="142" customWidth="1"/>
    <col min="8711" max="8711" width="12.7109375" style="142" customWidth="1"/>
    <col min="8712" max="8712" width="14.7109375" style="142" customWidth="1"/>
    <col min="8713" max="8713" width="13.85546875" style="142" customWidth="1"/>
    <col min="8714" max="8714" width="12.7109375" style="142" customWidth="1"/>
    <col min="8715" max="8715" width="17.85546875" style="142" customWidth="1"/>
    <col min="8716" max="8963" width="9.140625" style="142"/>
    <col min="8964" max="8964" width="17.85546875" style="142" customWidth="1"/>
    <col min="8965" max="8965" width="13.5703125" style="142" customWidth="1"/>
    <col min="8966" max="8966" width="11.7109375" style="142" customWidth="1"/>
    <col min="8967" max="8967" width="12.7109375" style="142" customWidth="1"/>
    <col min="8968" max="8968" width="14.7109375" style="142" customWidth="1"/>
    <col min="8969" max="8969" width="13.85546875" style="142" customWidth="1"/>
    <col min="8970" max="8970" width="12.7109375" style="142" customWidth="1"/>
    <col min="8971" max="8971" width="17.85546875" style="142" customWidth="1"/>
    <col min="8972" max="9219" width="9.140625" style="142"/>
    <col min="9220" max="9220" width="17.85546875" style="142" customWidth="1"/>
    <col min="9221" max="9221" width="13.5703125" style="142" customWidth="1"/>
    <col min="9222" max="9222" width="11.7109375" style="142" customWidth="1"/>
    <col min="9223" max="9223" width="12.7109375" style="142" customWidth="1"/>
    <col min="9224" max="9224" width="14.7109375" style="142" customWidth="1"/>
    <col min="9225" max="9225" width="13.85546875" style="142" customWidth="1"/>
    <col min="9226" max="9226" width="12.7109375" style="142" customWidth="1"/>
    <col min="9227" max="9227" width="17.85546875" style="142" customWidth="1"/>
    <col min="9228" max="9475" width="9.140625" style="142"/>
    <col min="9476" max="9476" width="17.85546875" style="142" customWidth="1"/>
    <col min="9477" max="9477" width="13.5703125" style="142" customWidth="1"/>
    <col min="9478" max="9478" width="11.7109375" style="142" customWidth="1"/>
    <col min="9479" max="9479" width="12.7109375" style="142" customWidth="1"/>
    <col min="9480" max="9480" width="14.7109375" style="142" customWidth="1"/>
    <col min="9481" max="9481" width="13.85546875" style="142" customWidth="1"/>
    <col min="9482" max="9482" width="12.7109375" style="142" customWidth="1"/>
    <col min="9483" max="9483" width="17.85546875" style="142" customWidth="1"/>
    <col min="9484" max="9731" width="9.140625" style="142"/>
    <col min="9732" max="9732" width="17.85546875" style="142" customWidth="1"/>
    <col min="9733" max="9733" width="13.5703125" style="142" customWidth="1"/>
    <col min="9734" max="9734" width="11.7109375" style="142" customWidth="1"/>
    <col min="9735" max="9735" width="12.7109375" style="142" customWidth="1"/>
    <col min="9736" max="9736" width="14.7109375" style="142" customWidth="1"/>
    <col min="9737" max="9737" width="13.85546875" style="142" customWidth="1"/>
    <col min="9738" max="9738" width="12.7109375" style="142" customWidth="1"/>
    <col min="9739" max="9739" width="17.85546875" style="142" customWidth="1"/>
    <col min="9740" max="9987" width="9.140625" style="142"/>
    <col min="9988" max="9988" width="17.85546875" style="142" customWidth="1"/>
    <col min="9989" max="9989" width="13.5703125" style="142" customWidth="1"/>
    <col min="9990" max="9990" width="11.7109375" style="142" customWidth="1"/>
    <col min="9991" max="9991" width="12.7109375" style="142" customWidth="1"/>
    <col min="9992" max="9992" width="14.7109375" style="142" customWidth="1"/>
    <col min="9993" max="9993" width="13.85546875" style="142" customWidth="1"/>
    <col min="9994" max="9994" width="12.7109375" style="142" customWidth="1"/>
    <col min="9995" max="9995" width="17.85546875" style="142" customWidth="1"/>
    <col min="9996" max="10243" width="9.140625" style="142"/>
    <col min="10244" max="10244" width="17.85546875" style="142" customWidth="1"/>
    <col min="10245" max="10245" width="13.5703125" style="142" customWidth="1"/>
    <col min="10246" max="10246" width="11.7109375" style="142" customWidth="1"/>
    <col min="10247" max="10247" width="12.7109375" style="142" customWidth="1"/>
    <col min="10248" max="10248" width="14.7109375" style="142" customWidth="1"/>
    <col min="10249" max="10249" width="13.85546875" style="142" customWidth="1"/>
    <col min="10250" max="10250" width="12.7109375" style="142" customWidth="1"/>
    <col min="10251" max="10251" width="17.85546875" style="142" customWidth="1"/>
    <col min="10252" max="10499" width="9.140625" style="142"/>
    <col min="10500" max="10500" width="17.85546875" style="142" customWidth="1"/>
    <col min="10501" max="10501" width="13.5703125" style="142" customWidth="1"/>
    <col min="10502" max="10502" width="11.7109375" style="142" customWidth="1"/>
    <col min="10503" max="10503" width="12.7109375" style="142" customWidth="1"/>
    <col min="10504" max="10504" width="14.7109375" style="142" customWidth="1"/>
    <col min="10505" max="10505" width="13.85546875" style="142" customWidth="1"/>
    <col min="10506" max="10506" width="12.7109375" style="142" customWidth="1"/>
    <col min="10507" max="10507" width="17.85546875" style="142" customWidth="1"/>
    <col min="10508" max="10755" width="9.140625" style="142"/>
    <col min="10756" max="10756" width="17.85546875" style="142" customWidth="1"/>
    <col min="10757" max="10757" width="13.5703125" style="142" customWidth="1"/>
    <col min="10758" max="10758" width="11.7109375" style="142" customWidth="1"/>
    <col min="10759" max="10759" width="12.7109375" style="142" customWidth="1"/>
    <col min="10760" max="10760" width="14.7109375" style="142" customWidth="1"/>
    <col min="10761" max="10761" width="13.85546875" style="142" customWidth="1"/>
    <col min="10762" max="10762" width="12.7109375" style="142" customWidth="1"/>
    <col min="10763" max="10763" width="17.85546875" style="142" customWidth="1"/>
    <col min="10764" max="11011" width="9.140625" style="142"/>
    <col min="11012" max="11012" width="17.85546875" style="142" customWidth="1"/>
    <col min="11013" max="11013" width="13.5703125" style="142" customWidth="1"/>
    <col min="11014" max="11014" width="11.7109375" style="142" customWidth="1"/>
    <col min="11015" max="11015" width="12.7109375" style="142" customWidth="1"/>
    <col min="11016" max="11016" width="14.7109375" style="142" customWidth="1"/>
    <col min="11017" max="11017" width="13.85546875" style="142" customWidth="1"/>
    <col min="11018" max="11018" width="12.7109375" style="142" customWidth="1"/>
    <col min="11019" max="11019" width="17.85546875" style="142" customWidth="1"/>
    <col min="11020" max="11267" width="9.140625" style="142"/>
    <col min="11268" max="11268" width="17.85546875" style="142" customWidth="1"/>
    <col min="11269" max="11269" width="13.5703125" style="142" customWidth="1"/>
    <col min="11270" max="11270" width="11.7109375" style="142" customWidth="1"/>
    <col min="11271" max="11271" width="12.7109375" style="142" customWidth="1"/>
    <col min="11272" max="11272" width="14.7109375" style="142" customWidth="1"/>
    <col min="11273" max="11273" width="13.85546875" style="142" customWidth="1"/>
    <col min="11274" max="11274" width="12.7109375" style="142" customWidth="1"/>
    <col min="11275" max="11275" width="17.85546875" style="142" customWidth="1"/>
    <col min="11276" max="11523" width="9.140625" style="142"/>
    <col min="11524" max="11524" width="17.85546875" style="142" customWidth="1"/>
    <col min="11525" max="11525" width="13.5703125" style="142" customWidth="1"/>
    <col min="11526" max="11526" width="11.7109375" style="142" customWidth="1"/>
    <col min="11527" max="11527" width="12.7109375" style="142" customWidth="1"/>
    <col min="11528" max="11528" width="14.7109375" style="142" customWidth="1"/>
    <col min="11529" max="11529" width="13.85546875" style="142" customWidth="1"/>
    <col min="11530" max="11530" width="12.7109375" style="142" customWidth="1"/>
    <col min="11531" max="11531" width="17.85546875" style="142" customWidth="1"/>
    <col min="11532" max="11779" width="9.140625" style="142"/>
    <col min="11780" max="11780" width="17.85546875" style="142" customWidth="1"/>
    <col min="11781" max="11781" width="13.5703125" style="142" customWidth="1"/>
    <col min="11782" max="11782" width="11.7109375" style="142" customWidth="1"/>
    <col min="11783" max="11783" width="12.7109375" style="142" customWidth="1"/>
    <col min="11784" max="11784" width="14.7109375" style="142" customWidth="1"/>
    <col min="11785" max="11785" width="13.85546875" style="142" customWidth="1"/>
    <col min="11786" max="11786" width="12.7109375" style="142" customWidth="1"/>
    <col min="11787" max="11787" width="17.85546875" style="142" customWidth="1"/>
    <col min="11788" max="12035" width="9.140625" style="142"/>
    <col min="12036" max="12036" width="17.85546875" style="142" customWidth="1"/>
    <col min="12037" max="12037" width="13.5703125" style="142" customWidth="1"/>
    <col min="12038" max="12038" width="11.7109375" style="142" customWidth="1"/>
    <col min="12039" max="12039" width="12.7109375" style="142" customWidth="1"/>
    <col min="12040" max="12040" width="14.7109375" style="142" customWidth="1"/>
    <col min="12041" max="12041" width="13.85546875" style="142" customWidth="1"/>
    <col min="12042" max="12042" width="12.7109375" style="142" customWidth="1"/>
    <col min="12043" max="12043" width="17.85546875" style="142" customWidth="1"/>
    <col min="12044" max="12291" width="9.140625" style="142"/>
    <col min="12292" max="12292" width="17.85546875" style="142" customWidth="1"/>
    <col min="12293" max="12293" width="13.5703125" style="142" customWidth="1"/>
    <col min="12294" max="12294" width="11.7109375" style="142" customWidth="1"/>
    <col min="12295" max="12295" width="12.7109375" style="142" customWidth="1"/>
    <col min="12296" max="12296" width="14.7109375" style="142" customWidth="1"/>
    <col min="12297" max="12297" width="13.85546875" style="142" customWidth="1"/>
    <col min="12298" max="12298" width="12.7109375" style="142" customWidth="1"/>
    <col min="12299" max="12299" width="17.85546875" style="142" customWidth="1"/>
    <col min="12300" max="12547" width="9.140625" style="142"/>
    <col min="12548" max="12548" width="17.85546875" style="142" customWidth="1"/>
    <col min="12549" max="12549" width="13.5703125" style="142" customWidth="1"/>
    <col min="12550" max="12550" width="11.7109375" style="142" customWidth="1"/>
    <col min="12551" max="12551" width="12.7109375" style="142" customWidth="1"/>
    <col min="12552" max="12552" width="14.7109375" style="142" customWidth="1"/>
    <col min="12553" max="12553" width="13.85546875" style="142" customWidth="1"/>
    <col min="12554" max="12554" width="12.7109375" style="142" customWidth="1"/>
    <col min="12555" max="12555" width="17.85546875" style="142" customWidth="1"/>
    <col min="12556" max="12803" width="9.140625" style="142"/>
    <col min="12804" max="12804" width="17.85546875" style="142" customWidth="1"/>
    <col min="12805" max="12805" width="13.5703125" style="142" customWidth="1"/>
    <col min="12806" max="12806" width="11.7109375" style="142" customWidth="1"/>
    <col min="12807" max="12807" width="12.7109375" style="142" customWidth="1"/>
    <col min="12808" max="12808" width="14.7109375" style="142" customWidth="1"/>
    <col min="12809" max="12809" width="13.85546875" style="142" customWidth="1"/>
    <col min="12810" max="12810" width="12.7109375" style="142" customWidth="1"/>
    <col min="12811" max="12811" width="17.85546875" style="142" customWidth="1"/>
    <col min="12812" max="13059" width="9.140625" style="142"/>
    <col min="13060" max="13060" width="17.85546875" style="142" customWidth="1"/>
    <col min="13061" max="13061" width="13.5703125" style="142" customWidth="1"/>
    <col min="13062" max="13062" width="11.7109375" style="142" customWidth="1"/>
    <col min="13063" max="13063" width="12.7109375" style="142" customWidth="1"/>
    <col min="13064" max="13064" width="14.7109375" style="142" customWidth="1"/>
    <col min="13065" max="13065" width="13.85546875" style="142" customWidth="1"/>
    <col min="13066" max="13066" width="12.7109375" style="142" customWidth="1"/>
    <col min="13067" max="13067" width="17.85546875" style="142" customWidth="1"/>
    <col min="13068" max="13315" width="9.140625" style="142"/>
    <col min="13316" max="13316" width="17.85546875" style="142" customWidth="1"/>
    <col min="13317" max="13317" width="13.5703125" style="142" customWidth="1"/>
    <col min="13318" max="13318" width="11.7109375" style="142" customWidth="1"/>
    <col min="13319" max="13319" width="12.7109375" style="142" customWidth="1"/>
    <col min="13320" max="13320" width="14.7109375" style="142" customWidth="1"/>
    <col min="13321" max="13321" width="13.85546875" style="142" customWidth="1"/>
    <col min="13322" max="13322" width="12.7109375" style="142" customWidth="1"/>
    <col min="13323" max="13323" width="17.85546875" style="142" customWidth="1"/>
    <col min="13324" max="13571" width="9.140625" style="142"/>
    <col min="13572" max="13572" width="17.85546875" style="142" customWidth="1"/>
    <col min="13573" max="13573" width="13.5703125" style="142" customWidth="1"/>
    <col min="13574" max="13574" width="11.7109375" style="142" customWidth="1"/>
    <col min="13575" max="13575" width="12.7109375" style="142" customWidth="1"/>
    <col min="13576" max="13576" width="14.7109375" style="142" customWidth="1"/>
    <col min="13577" max="13577" width="13.85546875" style="142" customWidth="1"/>
    <col min="13578" max="13578" width="12.7109375" style="142" customWidth="1"/>
    <col min="13579" max="13579" width="17.85546875" style="142" customWidth="1"/>
    <col min="13580" max="13827" width="9.140625" style="142"/>
    <col min="13828" max="13828" width="17.85546875" style="142" customWidth="1"/>
    <col min="13829" max="13829" width="13.5703125" style="142" customWidth="1"/>
    <col min="13830" max="13830" width="11.7109375" style="142" customWidth="1"/>
    <col min="13831" max="13831" width="12.7109375" style="142" customWidth="1"/>
    <col min="13832" max="13832" width="14.7109375" style="142" customWidth="1"/>
    <col min="13833" max="13833" width="13.85546875" style="142" customWidth="1"/>
    <col min="13834" max="13834" width="12.7109375" style="142" customWidth="1"/>
    <col min="13835" max="13835" width="17.85546875" style="142" customWidth="1"/>
    <col min="13836" max="14083" width="9.140625" style="142"/>
    <col min="14084" max="14084" width="17.85546875" style="142" customWidth="1"/>
    <col min="14085" max="14085" width="13.5703125" style="142" customWidth="1"/>
    <col min="14086" max="14086" width="11.7109375" style="142" customWidth="1"/>
    <col min="14087" max="14087" width="12.7109375" style="142" customWidth="1"/>
    <col min="14088" max="14088" width="14.7109375" style="142" customWidth="1"/>
    <col min="14089" max="14089" width="13.85546875" style="142" customWidth="1"/>
    <col min="14090" max="14090" width="12.7109375" style="142" customWidth="1"/>
    <col min="14091" max="14091" width="17.85546875" style="142" customWidth="1"/>
    <col min="14092" max="14339" width="9.140625" style="142"/>
    <col min="14340" max="14340" width="17.85546875" style="142" customWidth="1"/>
    <col min="14341" max="14341" width="13.5703125" style="142" customWidth="1"/>
    <col min="14342" max="14342" width="11.7109375" style="142" customWidth="1"/>
    <col min="14343" max="14343" width="12.7109375" style="142" customWidth="1"/>
    <col min="14344" max="14344" width="14.7109375" style="142" customWidth="1"/>
    <col min="14345" max="14345" width="13.85546875" style="142" customWidth="1"/>
    <col min="14346" max="14346" width="12.7109375" style="142" customWidth="1"/>
    <col min="14347" max="14347" width="17.85546875" style="142" customWidth="1"/>
    <col min="14348" max="14595" width="9.140625" style="142"/>
    <col min="14596" max="14596" width="17.85546875" style="142" customWidth="1"/>
    <col min="14597" max="14597" width="13.5703125" style="142" customWidth="1"/>
    <col min="14598" max="14598" width="11.7109375" style="142" customWidth="1"/>
    <col min="14599" max="14599" width="12.7109375" style="142" customWidth="1"/>
    <col min="14600" max="14600" width="14.7109375" style="142" customWidth="1"/>
    <col min="14601" max="14601" width="13.85546875" style="142" customWidth="1"/>
    <col min="14602" max="14602" width="12.7109375" style="142" customWidth="1"/>
    <col min="14603" max="14603" width="17.85546875" style="142" customWidth="1"/>
    <col min="14604" max="14851" width="9.140625" style="142"/>
    <col min="14852" max="14852" width="17.85546875" style="142" customWidth="1"/>
    <col min="14853" max="14853" width="13.5703125" style="142" customWidth="1"/>
    <col min="14854" max="14854" width="11.7109375" style="142" customWidth="1"/>
    <col min="14855" max="14855" width="12.7109375" style="142" customWidth="1"/>
    <col min="14856" max="14856" width="14.7109375" style="142" customWidth="1"/>
    <col min="14857" max="14857" width="13.85546875" style="142" customWidth="1"/>
    <col min="14858" max="14858" width="12.7109375" style="142" customWidth="1"/>
    <col min="14859" max="14859" width="17.85546875" style="142" customWidth="1"/>
    <col min="14860" max="15107" width="9.140625" style="142"/>
    <col min="15108" max="15108" width="17.85546875" style="142" customWidth="1"/>
    <col min="15109" max="15109" width="13.5703125" style="142" customWidth="1"/>
    <col min="15110" max="15110" width="11.7109375" style="142" customWidth="1"/>
    <col min="15111" max="15111" width="12.7109375" style="142" customWidth="1"/>
    <col min="15112" max="15112" width="14.7109375" style="142" customWidth="1"/>
    <col min="15113" max="15113" width="13.85546875" style="142" customWidth="1"/>
    <col min="15114" max="15114" width="12.7109375" style="142" customWidth="1"/>
    <col min="15115" max="15115" width="17.85546875" style="142" customWidth="1"/>
    <col min="15116" max="15363" width="9.140625" style="142"/>
    <col min="15364" max="15364" width="17.85546875" style="142" customWidth="1"/>
    <col min="15365" max="15365" width="13.5703125" style="142" customWidth="1"/>
    <col min="15366" max="15366" width="11.7109375" style="142" customWidth="1"/>
    <col min="15367" max="15367" width="12.7109375" style="142" customWidth="1"/>
    <col min="15368" max="15368" width="14.7109375" style="142" customWidth="1"/>
    <col min="15369" max="15369" width="13.85546875" style="142" customWidth="1"/>
    <col min="15370" max="15370" width="12.7109375" style="142" customWidth="1"/>
    <col min="15371" max="15371" width="17.85546875" style="142" customWidth="1"/>
    <col min="15372" max="15619" width="9.140625" style="142"/>
    <col min="15620" max="15620" width="17.85546875" style="142" customWidth="1"/>
    <col min="15621" max="15621" width="13.5703125" style="142" customWidth="1"/>
    <col min="15622" max="15622" width="11.7109375" style="142" customWidth="1"/>
    <col min="15623" max="15623" width="12.7109375" style="142" customWidth="1"/>
    <col min="15624" max="15624" width="14.7109375" style="142" customWidth="1"/>
    <col min="15625" max="15625" width="13.85546875" style="142" customWidth="1"/>
    <col min="15626" max="15626" width="12.7109375" style="142" customWidth="1"/>
    <col min="15627" max="15627" width="17.85546875" style="142" customWidth="1"/>
    <col min="15628" max="15875" width="9.140625" style="142"/>
    <col min="15876" max="15876" width="17.85546875" style="142" customWidth="1"/>
    <col min="15877" max="15877" width="13.5703125" style="142" customWidth="1"/>
    <col min="15878" max="15878" width="11.7109375" style="142" customWidth="1"/>
    <col min="15879" max="15879" width="12.7109375" style="142" customWidth="1"/>
    <col min="15880" max="15880" width="14.7109375" style="142" customWidth="1"/>
    <col min="15881" max="15881" width="13.85546875" style="142" customWidth="1"/>
    <col min="15882" max="15882" width="12.7109375" style="142" customWidth="1"/>
    <col min="15883" max="15883" width="17.85546875" style="142" customWidth="1"/>
    <col min="15884" max="16131" width="9.140625" style="142"/>
    <col min="16132" max="16132" width="17.85546875" style="142" customWidth="1"/>
    <col min="16133" max="16133" width="13.5703125" style="142" customWidth="1"/>
    <col min="16134" max="16134" width="11.7109375" style="142" customWidth="1"/>
    <col min="16135" max="16135" width="12.7109375" style="142" customWidth="1"/>
    <col min="16136" max="16136" width="14.7109375" style="142" customWidth="1"/>
    <col min="16137" max="16137" width="13.85546875" style="142" customWidth="1"/>
    <col min="16138" max="16138" width="12.7109375" style="142" customWidth="1"/>
    <col min="16139" max="16139" width="17.85546875" style="142" customWidth="1"/>
    <col min="16140" max="16384" width="9.140625" style="142"/>
  </cols>
  <sheetData>
    <row r="1" spans="1:15" ht="74.25" customHeight="1">
      <c r="I1" s="143"/>
      <c r="J1" s="453" t="s">
        <v>254</v>
      </c>
      <c r="K1" s="453"/>
    </row>
    <row r="2" spans="1:15" ht="15.75">
      <c r="A2" s="144"/>
      <c r="B2" s="454" t="s">
        <v>236</v>
      </c>
      <c r="C2" s="454"/>
      <c r="D2" s="454"/>
      <c r="E2" s="454"/>
      <c r="F2" s="454"/>
      <c r="G2" s="454"/>
      <c r="H2" s="454"/>
    </row>
    <row r="3" spans="1:15">
      <c r="B3" s="455" t="s">
        <v>237</v>
      </c>
      <c r="C3" s="455"/>
      <c r="D3" s="455"/>
      <c r="E3" s="455"/>
      <c r="F3" s="455"/>
    </row>
    <row r="5" spans="1:15">
      <c r="B5" s="456" t="s">
        <v>255</v>
      </c>
      <c r="C5" s="456"/>
      <c r="D5" s="456"/>
      <c r="E5" s="456"/>
      <c r="F5" s="456"/>
      <c r="G5" s="456"/>
      <c r="H5" s="456"/>
    </row>
    <row r="6" spans="1:15">
      <c r="B6" s="455" t="s">
        <v>256</v>
      </c>
      <c r="C6" s="455"/>
      <c r="D6" s="455"/>
      <c r="E6" s="455"/>
      <c r="F6" s="455"/>
    </row>
    <row r="7" spans="1:15">
      <c r="A7" s="144"/>
      <c r="B7" s="452"/>
      <c r="C7" s="452"/>
      <c r="D7" s="452"/>
      <c r="E7" s="452"/>
      <c r="F7" s="452"/>
      <c r="G7" s="144"/>
      <c r="H7" s="144"/>
      <c r="I7" s="144"/>
      <c r="J7" s="144"/>
      <c r="K7" s="145"/>
    </row>
    <row r="8" spans="1:15">
      <c r="A8" s="146"/>
      <c r="B8" s="146"/>
      <c r="C8" s="146"/>
      <c r="D8" s="146"/>
      <c r="E8" s="146"/>
      <c r="F8" s="146"/>
      <c r="G8" s="146"/>
      <c r="H8" s="146"/>
      <c r="I8" s="146"/>
      <c r="J8" s="460" t="s">
        <v>388</v>
      </c>
      <c r="K8" s="460"/>
    </row>
    <row r="9" spans="1:15" s="148" customFormat="1" ht="15.75">
      <c r="A9" s="461" t="s">
        <v>406</v>
      </c>
      <c r="B9" s="461"/>
      <c r="C9" s="461"/>
      <c r="D9" s="461"/>
      <c r="E9" s="461"/>
      <c r="F9" s="461"/>
      <c r="G9" s="461"/>
      <c r="H9" s="461"/>
      <c r="I9" s="461"/>
      <c r="J9" s="461"/>
      <c r="K9" s="147"/>
    </row>
    <row r="10" spans="1:15">
      <c r="D10" s="149"/>
      <c r="E10" s="149"/>
      <c r="F10" s="149"/>
    </row>
    <row r="11" spans="1:15">
      <c r="D11" s="455"/>
      <c r="E11" s="455"/>
      <c r="F11" s="455"/>
    </row>
    <row r="12" spans="1:15">
      <c r="I12" s="150"/>
      <c r="K12" s="151" t="s">
        <v>257</v>
      </c>
    </row>
    <row r="13" spans="1:15">
      <c r="A13" s="462" t="s">
        <v>258</v>
      </c>
      <c r="B13" s="463"/>
      <c r="C13" s="463"/>
      <c r="D13" s="464"/>
      <c r="E13" s="471" t="s">
        <v>259</v>
      </c>
      <c r="F13" s="474" t="s">
        <v>260</v>
      </c>
      <c r="G13" s="475"/>
      <c r="H13" s="474" t="s">
        <v>261</v>
      </c>
      <c r="I13" s="474" t="s">
        <v>262</v>
      </c>
      <c r="J13" s="474" t="s">
        <v>33</v>
      </c>
      <c r="K13" s="471" t="s">
        <v>263</v>
      </c>
    </row>
    <row r="14" spans="1:15">
      <c r="A14" s="465"/>
      <c r="B14" s="466"/>
      <c r="C14" s="466"/>
      <c r="D14" s="467"/>
      <c r="E14" s="472"/>
      <c r="F14" s="476"/>
      <c r="G14" s="477"/>
      <c r="H14" s="478"/>
      <c r="I14" s="478"/>
      <c r="J14" s="478"/>
      <c r="K14" s="472"/>
      <c r="M14" s="144"/>
    </row>
    <row r="15" spans="1:15">
      <c r="A15" s="465"/>
      <c r="B15" s="466"/>
      <c r="C15" s="466"/>
      <c r="D15" s="467"/>
      <c r="E15" s="472"/>
      <c r="F15" s="479" t="s">
        <v>264</v>
      </c>
      <c r="G15" s="474" t="s">
        <v>265</v>
      </c>
      <c r="H15" s="478"/>
      <c r="I15" s="478"/>
      <c r="J15" s="478"/>
      <c r="K15" s="472"/>
      <c r="N15" s="144"/>
      <c r="O15" s="144"/>
    </row>
    <row r="16" spans="1:15">
      <c r="A16" s="468"/>
      <c r="B16" s="469"/>
      <c r="C16" s="469"/>
      <c r="D16" s="470"/>
      <c r="E16" s="473"/>
      <c r="F16" s="480"/>
      <c r="G16" s="476"/>
      <c r="H16" s="476"/>
      <c r="I16" s="476"/>
      <c r="J16" s="476"/>
      <c r="K16" s="473"/>
    </row>
    <row r="17" spans="1:11">
      <c r="A17" s="457" t="s">
        <v>266</v>
      </c>
      <c r="B17" s="458"/>
      <c r="C17" s="458"/>
      <c r="D17" s="459"/>
      <c r="E17" s="152"/>
      <c r="F17" s="153"/>
      <c r="G17" s="154"/>
      <c r="H17" s="155"/>
      <c r="I17" s="155"/>
      <c r="J17" s="156"/>
      <c r="K17" s="157"/>
    </row>
    <row r="18" spans="1:11" ht="26.25" customHeight="1">
      <c r="A18" s="481" t="s">
        <v>267</v>
      </c>
      <c r="B18" s="482"/>
      <c r="C18" s="482"/>
      <c r="D18" s="483"/>
      <c r="E18" s="158">
        <v>0</v>
      </c>
      <c r="F18" s="153">
        <v>100800</v>
      </c>
      <c r="G18" s="154">
        <v>75900</v>
      </c>
      <c r="H18" s="155">
        <v>60303.66</v>
      </c>
      <c r="I18" s="155">
        <v>52819.94</v>
      </c>
      <c r="J18" s="156">
        <v>52819.94</v>
      </c>
      <c r="K18" s="157">
        <f>H18-I18</f>
        <v>7483.7200000000012</v>
      </c>
    </row>
    <row r="19" spans="1:11">
      <c r="A19" s="481" t="s">
        <v>268</v>
      </c>
      <c r="B19" s="482"/>
      <c r="C19" s="482"/>
      <c r="D19" s="483"/>
      <c r="E19" s="159"/>
      <c r="F19" s="153"/>
      <c r="G19" s="154"/>
      <c r="H19" s="155"/>
      <c r="I19" s="155"/>
      <c r="J19" s="156"/>
      <c r="K19" s="157"/>
    </row>
    <row r="20" spans="1:11">
      <c r="A20" s="457" t="s">
        <v>269</v>
      </c>
      <c r="B20" s="458"/>
      <c r="C20" s="458"/>
      <c r="D20" s="459"/>
      <c r="E20" s="152"/>
      <c r="F20" s="153"/>
      <c r="G20" s="154"/>
      <c r="H20" s="154"/>
      <c r="I20" s="154"/>
      <c r="J20" s="156"/>
      <c r="K20" s="157"/>
    </row>
    <row r="21" spans="1:11">
      <c r="A21" s="457" t="s">
        <v>270</v>
      </c>
      <c r="B21" s="458"/>
      <c r="C21" s="458"/>
      <c r="D21" s="459"/>
      <c r="E21" s="160"/>
      <c r="F21" s="153"/>
      <c r="G21" s="154"/>
      <c r="H21" s="161"/>
      <c r="I21" s="161"/>
      <c r="J21" s="161"/>
      <c r="K21" s="162"/>
    </row>
    <row r="22" spans="1:11">
      <c r="A22" s="457" t="s">
        <v>271</v>
      </c>
      <c r="B22" s="458"/>
      <c r="C22" s="458"/>
      <c r="D22" s="459"/>
      <c r="E22" s="152"/>
      <c r="F22" s="157" t="s">
        <v>272</v>
      </c>
      <c r="G22" s="161" t="s">
        <v>272</v>
      </c>
      <c r="H22" s="154"/>
      <c r="I22" s="154"/>
      <c r="J22" s="156"/>
      <c r="K22" s="157"/>
    </row>
    <row r="23" spans="1:11">
      <c r="A23" s="457" t="s">
        <v>273</v>
      </c>
      <c r="B23" s="458"/>
      <c r="C23" s="458"/>
      <c r="D23" s="459"/>
      <c r="E23" s="152"/>
      <c r="F23" s="157" t="s">
        <v>272</v>
      </c>
      <c r="G23" s="161" t="s">
        <v>272</v>
      </c>
      <c r="H23" s="154"/>
      <c r="I23" s="154"/>
      <c r="J23" s="156"/>
      <c r="K23" s="157"/>
    </row>
    <row r="24" spans="1:11">
      <c r="A24" s="486" t="s">
        <v>274</v>
      </c>
      <c r="B24" s="487"/>
      <c r="C24" s="487"/>
      <c r="D24" s="488"/>
      <c r="E24" s="163"/>
      <c r="F24" s="157">
        <f>SUM(F17:F21)</f>
        <v>100800</v>
      </c>
      <c r="G24" s="157">
        <f>SUM(G17:G21)</f>
        <v>75900</v>
      </c>
      <c r="H24" s="157">
        <f>SUM(H17:H21)</f>
        <v>60303.66</v>
      </c>
      <c r="I24" s="157">
        <f>SUM(I17:I21)</f>
        <v>52819.94</v>
      </c>
      <c r="J24" s="157">
        <f>SUM(J17:J21)</f>
        <v>52819.94</v>
      </c>
      <c r="K24" s="164" t="s">
        <v>272</v>
      </c>
    </row>
    <row r="25" spans="1:11">
      <c r="A25" s="486" t="s">
        <v>275</v>
      </c>
      <c r="B25" s="487"/>
      <c r="C25" s="487"/>
      <c r="D25" s="488"/>
      <c r="E25" s="492" t="s">
        <v>272</v>
      </c>
      <c r="F25" s="492" t="s">
        <v>272</v>
      </c>
      <c r="G25" s="493" t="s">
        <v>272</v>
      </c>
      <c r="H25" s="493" t="s">
        <v>272</v>
      </c>
      <c r="I25" s="493" t="s">
        <v>272</v>
      </c>
      <c r="J25" s="493" t="s">
        <v>272</v>
      </c>
      <c r="K25" s="484">
        <f>K17+K18+K19+K20+K23+K22+K21</f>
        <v>7483.7200000000012</v>
      </c>
    </row>
    <row r="26" spans="1:11">
      <c r="A26" s="489"/>
      <c r="B26" s="490"/>
      <c r="C26" s="490"/>
      <c r="D26" s="491"/>
      <c r="E26" s="485"/>
      <c r="F26" s="485"/>
      <c r="G26" s="494"/>
      <c r="H26" s="494"/>
      <c r="I26" s="494"/>
      <c r="J26" s="494"/>
      <c r="K26" s="485"/>
    </row>
    <row r="28" spans="1:11">
      <c r="A28" s="496" t="s">
        <v>399</v>
      </c>
      <c r="B28" s="496"/>
      <c r="C28" s="496"/>
      <c r="D28" s="496"/>
      <c r="H28" s="165"/>
      <c r="J28" s="456" t="s">
        <v>400</v>
      </c>
      <c r="K28" s="456"/>
    </row>
    <row r="29" spans="1:11">
      <c r="H29" s="166" t="s">
        <v>226</v>
      </c>
      <c r="J29" s="455"/>
      <c r="K29" s="455"/>
    </row>
    <row r="30" spans="1:11">
      <c r="A30" s="453"/>
      <c r="B30" s="453"/>
      <c r="C30" s="453"/>
      <c r="D30" s="453"/>
      <c r="E30" s="453"/>
      <c r="F30" s="143"/>
      <c r="G30" s="143"/>
      <c r="H30" s="150"/>
      <c r="I30" s="150"/>
      <c r="J30" s="150"/>
      <c r="K30" s="150"/>
    </row>
    <row r="31" spans="1:11">
      <c r="A31" s="453" t="s">
        <v>228</v>
      </c>
      <c r="B31" s="453"/>
      <c r="C31" s="453"/>
      <c r="D31" s="453"/>
      <c r="E31" s="453"/>
      <c r="F31" s="143"/>
      <c r="H31" s="165"/>
      <c r="J31" s="456" t="s">
        <v>229</v>
      </c>
      <c r="K31" s="456"/>
    </row>
    <row r="32" spans="1:11">
      <c r="A32" s="143"/>
      <c r="B32" s="143"/>
      <c r="C32" s="143"/>
      <c r="D32" s="143"/>
      <c r="E32" s="143"/>
      <c r="F32" s="143"/>
      <c r="H32" s="166" t="s">
        <v>226</v>
      </c>
      <c r="J32" s="455"/>
      <c r="K32" s="455"/>
    </row>
    <row r="33" spans="1:8">
      <c r="A33" s="495" t="s">
        <v>276</v>
      </c>
      <c r="B33" s="495"/>
      <c r="C33" s="495"/>
      <c r="D33" s="495"/>
      <c r="E33" s="495"/>
      <c r="F33" s="495"/>
      <c r="G33" s="495"/>
      <c r="H33" s="167"/>
    </row>
    <row r="34" spans="1:8">
      <c r="A34" s="168"/>
      <c r="B34" s="168"/>
      <c r="C34" s="168"/>
      <c r="D34" s="168"/>
      <c r="E34" s="168"/>
      <c r="F34" s="168"/>
      <c r="G34" s="168"/>
    </row>
  </sheetData>
  <protectedRanges>
    <protectedRange sqref="E17:J20 H22:J23 E22:E23" name="Diapazonas1"/>
  </protectedRanges>
  <mergeCells count="42">
    <mergeCell ref="A33:G33"/>
    <mergeCell ref="J28:K28"/>
    <mergeCell ref="J29:K29"/>
    <mergeCell ref="A30:E30"/>
    <mergeCell ref="A31:E31"/>
    <mergeCell ref="J31:K31"/>
    <mergeCell ref="J32:K32"/>
    <mergeCell ref="A28:D28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8"/>
  <sheetViews>
    <sheetView showZeros="0" topLeftCell="A2" zoomScale="110" zoomScaleNormal="110" workbookViewId="0">
      <selection activeCell="S32" sqref="S32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hidden="1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hidden="1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hidden="1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hidden="1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hidden="1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402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414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11.2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 t="s">
        <v>9</v>
      </c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 t="s">
        <v>14</v>
      </c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29.1" customHeight="1">
      <c r="A28" s="337" t="s">
        <v>17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 t="s">
        <v>19</v>
      </c>
      <c r="L28" s="23"/>
      <c r="M28" s="16"/>
    </row>
    <row r="29" spans="1:13" ht="12.75" customHeight="1">
      <c r="F29" s="24"/>
      <c r="G29" s="27" t="s">
        <v>20</v>
      </c>
      <c r="H29" s="90" t="s">
        <v>21</v>
      </c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 t="s">
        <v>23</v>
      </c>
      <c r="J30" s="134" t="s">
        <v>24</v>
      </c>
      <c r="K30" s="135" t="s">
        <v>25</v>
      </c>
      <c r="L30" s="135" t="s">
        <v>25</v>
      </c>
      <c r="M30" s="16"/>
    </row>
    <row r="31" spans="1:13" ht="14.25" customHeight="1">
      <c r="A31" s="29" t="s">
        <v>26</v>
      </c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109500</v>
      </c>
      <c r="J35" s="102">
        <f>SUM(J36+J47+J67+J88+J95+J115+J141+J160+J170)</f>
        <v>82100</v>
      </c>
      <c r="K35" s="103">
        <f>SUM(K36+K47+K67+K88+K95+K115+K141+K160+K170)</f>
        <v>82100</v>
      </c>
      <c r="L35" s="102">
        <f>SUM(L36+L47+L67+L88+L95+L115+L141+L160+L170)</f>
        <v>82100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109500</v>
      </c>
      <c r="J36" s="102">
        <f>SUM(J37+J43)</f>
        <v>82100</v>
      </c>
      <c r="K36" s="115">
        <f>SUM(K37+K43)</f>
        <v>82100</v>
      </c>
      <c r="L36" s="107">
        <f>SUM(L37+L43)</f>
        <v>82100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107900</v>
      </c>
      <c r="J37" s="102">
        <f>SUM(J38)</f>
        <v>80900</v>
      </c>
      <c r="K37" s="103">
        <f>SUM(K38)</f>
        <v>80900</v>
      </c>
      <c r="L37" s="102">
        <f>SUM(L38)</f>
        <v>80900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107900</v>
      </c>
      <c r="J38" s="102">
        <f>SUM(J39+J41)</f>
        <v>80900</v>
      </c>
      <c r="K38" s="102">
        <f>SUM(K39+K41)</f>
        <v>80900</v>
      </c>
      <c r="L38" s="102">
        <f>SUM(L39+L41)</f>
        <v>80900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107900</v>
      </c>
      <c r="J39" s="103">
        <f>SUM(J40)</f>
        <v>80900</v>
      </c>
      <c r="K39" s="103">
        <f>SUM(K40)</f>
        <v>80900</v>
      </c>
      <c r="L39" s="103">
        <f>SUM(L40)</f>
        <v>80900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107900</v>
      </c>
      <c r="J40" s="105">
        <v>80900</v>
      </c>
      <c r="K40" s="105">
        <v>80900</v>
      </c>
      <c r="L40" s="105">
        <v>80900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1600</v>
      </c>
      <c r="J43" s="102">
        <f t="shared" si="0"/>
        <v>1200</v>
      </c>
      <c r="K43" s="103">
        <f t="shared" si="0"/>
        <v>1200</v>
      </c>
      <c r="L43" s="102">
        <f t="shared" si="0"/>
        <v>1200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1600</v>
      </c>
      <c r="J44" s="102">
        <f t="shared" si="0"/>
        <v>1200</v>
      </c>
      <c r="K44" s="102">
        <f t="shared" si="0"/>
        <v>1200</v>
      </c>
      <c r="L44" s="102">
        <f t="shared" si="0"/>
        <v>1200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1600</v>
      </c>
      <c r="J45" s="102">
        <f t="shared" si="0"/>
        <v>1200</v>
      </c>
      <c r="K45" s="102">
        <f t="shared" si="0"/>
        <v>1200</v>
      </c>
      <c r="L45" s="102">
        <f t="shared" si="0"/>
        <v>1200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1600</v>
      </c>
      <c r="J46" s="105">
        <v>1200</v>
      </c>
      <c r="K46" s="105">
        <v>1200</v>
      </c>
      <c r="L46" s="105">
        <v>1200</v>
      </c>
      <c r="M46" s="5"/>
      <c r="Q46" s="48"/>
    </row>
    <row r="47" spans="1:18" ht="26.25" hidden="1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0</v>
      </c>
      <c r="J47" s="113">
        <f t="shared" si="1"/>
        <v>0</v>
      </c>
      <c r="K47" s="111">
        <f t="shared" si="1"/>
        <v>0</v>
      </c>
      <c r="L47" s="111">
        <f t="shared" si="1"/>
        <v>0</v>
      </c>
      <c r="M47" s="5"/>
    </row>
    <row r="48" spans="1:18" ht="27" hidden="1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0</v>
      </c>
      <c r="J48" s="103">
        <f t="shared" si="1"/>
        <v>0</v>
      </c>
      <c r="K48" s="102">
        <f t="shared" si="1"/>
        <v>0</v>
      </c>
      <c r="L48" s="103">
        <f t="shared" si="1"/>
        <v>0</v>
      </c>
      <c r="M48" s="5"/>
      <c r="Q48" s="5"/>
      <c r="R48" s="48"/>
    </row>
    <row r="49" spans="1:18" ht="15.75" hidden="1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0</v>
      </c>
      <c r="J49" s="103">
        <f t="shared" si="1"/>
        <v>0</v>
      </c>
      <c r="K49" s="107">
        <f t="shared" si="1"/>
        <v>0</v>
      </c>
      <c r="L49" s="107">
        <f t="shared" si="1"/>
        <v>0</v>
      </c>
      <c r="M49" s="5"/>
      <c r="Q49" s="48"/>
      <c r="R49" s="5"/>
    </row>
    <row r="50" spans="1:18" ht="24.75" hidden="1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0</v>
      </c>
      <c r="J50" s="108">
        <f>SUM(J51:J66)</f>
        <v>0</v>
      </c>
      <c r="K50" s="109">
        <f>SUM(K51:K66)</f>
        <v>0</v>
      </c>
      <c r="L50" s="109">
        <f>SUM(L51:L66)</f>
        <v>0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hidden="1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0</v>
      </c>
      <c r="J52" s="105">
        <v>0</v>
      </c>
      <c r="K52" s="105">
        <v>0</v>
      </c>
      <c r="L52" s="105">
        <v>0</v>
      </c>
      <c r="M52" s="5"/>
      <c r="Q52" s="48"/>
      <c r="R52" s="5"/>
    </row>
    <row r="53" spans="1:18" ht="26.25" hidden="1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0</v>
      </c>
      <c r="J53" s="105">
        <v>0</v>
      </c>
      <c r="K53" s="105">
        <v>0</v>
      </c>
      <c r="L53" s="105">
        <v>0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hidden="1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0</v>
      </c>
      <c r="J56" s="105">
        <v>0</v>
      </c>
      <c r="K56" s="105">
        <v>0</v>
      </c>
      <c r="L56" s="105">
        <v>0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hidden="1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0</v>
      </c>
      <c r="J59" s="105">
        <v>0</v>
      </c>
      <c r="K59" s="105">
        <v>0</v>
      </c>
      <c r="L59" s="105">
        <v>0</v>
      </c>
      <c r="M59" s="5"/>
      <c r="Q59" s="48"/>
      <c r="R59" s="5"/>
    </row>
    <row r="60" spans="1:18" ht="15.75" hidden="1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0</v>
      </c>
      <c r="J60" s="105">
        <v>0</v>
      </c>
      <c r="K60" s="105">
        <v>0</v>
      </c>
      <c r="L60" s="105">
        <v>0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hidden="1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0</v>
      </c>
      <c r="J62" s="105">
        <v>0</v>
      </c>
      <c r="K62" s="105">
        <v>0</v>
      </c>
      <c r="L62" s="105">
        <v>0</v>
      </c>
      <c r="M62" s="5"/>
      <c r="Q62" s="48"/>
      <c r="R62" s="5"/>
    </row>
    <row r="63" spans="1:18" ht="27.75" hidden="1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0</v>
      </c>
      <c r="J63" s="105">
        <v>0</v>
      </c>
      <c r="K63" s="105">
        <v>0</v>
      </c>
      <c r="L63" s="105">
        <v>0</v>
      </c>
      <c r="M63" s="5"/>
      <c r="Q63" s="48"/>
      <c r="R63" s="5"/>
    </row>
    <row r="64" spans="1:18" ht="12" hidden="1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0</v>
      </c>
      <c r="J64" s="105">
        <v>0</v>
      </c>
      <c r="K64" s="105">
        <v>0</v>
      </c>
      <c r="L64" s="105">
        <v>0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hidden="1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0</v>
      </c>
      <c r="J66" s="105">
        <v>0</v>
      </c>
      <c r="K66" s="105">
        <v>0</v>
      </c>
      <c r="L66" s="105">
        <v>0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hidden="1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0</v>
      </c>
      <c r="J141" s="125">
        <f>SUM(J142+J147+J155)</f>
        <v>0</v>
      </c>
      <c r="K141" s="103">
        <f>SUM(K142+K147+K155)</f>
        <v>0</v>
      </c>
      <c r="L141" s="102">
        <f>SUM(L142+L147+L155)</f>
        <v>0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 ht="12.75" hidden="1" customHeight="1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0</v>
      </c>
      <c r="J155" s="125">
        <f t="shared" si="14"/>
        <v>0</v>
      </c>
      <c r="K155" s="103">
        <f t="shared" si="14"/>
        <v>0</v>
      </c>
      <c r="L155" s="102">
        <f t="shared" si="14"/>
        <v>0</v>
      </c>
    </row>
    <row r="156" spans="1:13" ht="12.75" hidden="1" customHeight="1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0</v>
      </c>
      <c r="J156" s="118">
        <f t="shared" si="14"/>
        <v>0</v>
      </c>
      <c r="K156" s="109">
        <f t="shared" si="14"/>
        <v>0</v>
      </c>
      <c r="L156" s="108">
        <f t="shared" si="14"/>
        <v>0</v>
      </c>
    </row>
    <row r="157" spans="1:13" ht="12.75" hidden="1" customHeight="1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0</v>
      </c>
      <c r="J157" s="125">
        <f>SUM(J158:J159)</f>
        <v>0</v>
      </c>
      <c r="K157" s="103">
        <f>SUM(K158:K159)</f>
        <v>0</v>
      </c>
      <c r="L157" s="102">
        <f>SUM(L158:L159)</f>
        <v>0</v>
      </c>
    </row>
    <row r="158" spans="1:13" ht="12.75" hidden="1" customHeight="1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0</v>
      </c>
      <c r="J158" s="120">
        <v>0</v>
      </c>
      <c r="K158" s="120">
        <v>0</v>
      </c>
      <c r="L158" s="120">
        <v>0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hidden="1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0</v>
      </c>
      <c r="J186" s="125">
        <f>SUM(J187+J240+J305)</f>
        <v>0</v>
      </c>
      <c r="K186" s="103">
        <f>SUM(K187+K240+K305)</f>
        <v>0</v>
      </c>
      <c r="L186" s="102">
        <f>SUM(L187+L240+L305)</f>
        <v>0</v>
      </c>
      <c r="M186" s="5"/>
    </row>
    <row r="187" spans="1:13" ht="34.5" hidden="1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0</v>
      </c>
      <c r="J187" s="111">
        <f>SUM(J188+J211+J218+J230+J234)</f>
        <v>0</v>
      </c>
      <c r="K187" s="111">
        <f>SUM(K188+K211+K218+K230+K234)</f>
        <v>0</v>
      </c>
      <c r="L187" s="111">
        <f>SUM(L188+L211+L218+L230+L234)</f>
        <v>0</v>
      </c>
      <c r="M187" s="5"/>
    </row>
    <row r="188" spans="1:13" ht="30.75" hidden="1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0</v>
      </c>
      <c r="J188" s="125">
        <f>SUM(J189+J192+J197+J203+J208)</f>
        <v>0</v>
      </c>
      <c r="K188" s="103">
        <f>SUM(K189+K192+K197+K203+K208)</f>
        <v>0</v>
      </c>
      <c r="L188" s="102">
        <f>SUM(L189+L192+L197+L203+L208)</f>
        <v>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hidden="1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0</v>
      </c>
      <c r="J197" s="125">
        <f>J198</f>
        <v>0</v>
      </c>
      <c r="K197" s="103">
        <f>K198</f>
        <v>0</v>
      </c>
      <c r="L197" s="102">
        <f>L198</f>
        <v>0</v>
      </c>
      <c r="M197" s="5"/>
    </row>
    <row r="198" spans="1:13" ht="23.25" hidden="1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0</v>
      </c>
      <c r="J198" s="102">
        <f>SUM(J199:J202)</f>
        <v>0</v>
      </c>
      <c r="K198" s="102">
        <f>SUM(K199:K202)</f>
        <v>0</v>
      </c>
      <c r="L198" s="102">
        <f>SUM(L199:L202)</f>
        <v>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hidden="1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0</v>
      </c>
      <c r="J200" s="106">
        <v>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hidden="1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0</v>
      </c>
      <c r="J202" s="127">
        <v>0</v>
      </c>
      <c r="K202" s="106">
        <v>0</v>
      </c>
      <c r="L202" s="106">
        <v>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27.7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109500</v>
      </c>
      <c r="J370" s="132">
        <f>SUM(J35+J186)</f>
        <v>82100</v>
      </c>
      <c r="K370" s="132">
        <f>SUM(K35+K186)</f>
        <v>82100</v>
      </c>
      <c r="L370" s="132">
        <f>SUM(L35+L186)</f>
        <v>82100</v>
      </c>
      <c r="M370" s="5"/>
    </row>
    <row r="371" spans="1:13" ht="18.75" customHeight="1">
      <c r="F371" s="296"/>
      <c r="G371" s="41"/>
      <c r="H371" s="40"/>
      <c r="I371" s="96"/>
      <c r="J371" s="239"/>
      <c r="K371" s="239"/>
      <c r="L371" s="239"/>
    </row>
    <row r="372" spans="1:13" ht="17.2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J372" s="329"/>
      <c r="K372" s="356" t="s">
        <v>400</v>
      </c>
      <c r="L372" s="356"/>
    </row>
    <row r="373" spans="1:13" ht="18.75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 ht="8.25" customHeight="1">
      <c r="H378" s="24" t="s">
        <v>391</v>
      </c>
    </row>
  </sheetData>
  <mergeCells count="32">
    <mergeCell ref="J1:L1"/>
    <mergeCell ref="J2:L2"/>
    <mergeCell ref="A10:L10"/>
    <mergeCell ref="A11:L11"/>
    <mergeCell ref="A14:L14"/>
    <mergeCell ref="A8:L8"/>
    <mergeCell ref="G13:K13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G30:H30"/>
    <mergeCell ref="K375:L375"/>
    <mergeCell ref="D376:G376"/>
    <mergeCell ref="K376:L376"/>
    <mergeCell ref="L32:L33"/>
    <mergeCell ref="A34:F34"/>
    <mergeCell ref="A375:G375"/>
    <mergeCell ref="A32:F33"/>
    <mergeCell ref="G32:G33"/>
    <mergeCell ref="H32:H33"/>
    <mergeCell ref="I32:J32"/>
    <mergeCell ref="K32:K33"/>
    <mergeCell ref="D373:G373"/>
    <mergeCell ref="K373:L373"/>
    <mergeCell ref="A372:G372"/>
    <mergeCell ref="K372:L372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2387-3258-4CAC-A062-CF6C9393B36D}">
  <dimension ref="A1:R378"/>
  <sheetViews>
    <sheetView zoomScale="110" zoomScaleNormal="110" workbookViewId="0">
      <selection activeCell="U29" sqref="U29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hidden="1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hidden="1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hidden="1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hidden="1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hidden="1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402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414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7.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 t="s">
        <v>9</v>
      </c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 t="s">
        <v>14</v>
      </c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29.1" customHeight="1">
      <c r="A28" s="337" t="s">
        <v>17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 t="s">
        <v>19</v>
      </c>
      <c r="L28" s="23"/>
      <c r="M28" s="16"/>
    </row>
    <row r="29" spans="1:13" ht="12.75" customHeight="1">
      <c r="F29" s="24"/>
      <c r="G29" s="27" t="s">
        <v>20</v>
      </c>
      <c r="H29" s="90" t="s">
        <v>231</v>
      </c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 t="s">
        <v>23</v>
      </c>
      <c r="J30" s="134" t="s">
        <v>24</v>
      </c>
      <c r="K30" s="135" t="s">
        <v>25</v>
      </c>
      <c r="L30" s="135" t="s">
        <v>25</v>
      </c>
      <c r="M30" s="16"/>
    </row>
    <row r="31" spans="1:13" ht="14.25" customHeight="1">
      <c r="A31" s="29" t="s">
        <v>232</v>
      </c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100800</v>
      </c>
      <c r="J35" s="102">
        <f>SUM(J36+J47+J67+J88+J95+J115+J141+J160+J170)</f>
        <v>75900</v>
      </c>
      <c r="K35" s="103">
        <f>SUM(K36+K47+K67+K88+K95+K115+K141+K160+K170)</f>
        <v>52819.94</v>
      </c>
      <c r="L35" s="102">
        <f>SUM(L36+L47+L67+L88+L95+L115+L141+L160+L170)</f>
        <v>52819.94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70600</v>
      </c>
      <c r="J36" s="102">
        <f>SUM(J37+J43)</f>
        <v>52900</v>
      </c>
      <c r="K36" s="115">
        <f>SUM(K37+K43)</f>
        <v>44700</v>
      </c>
      <c r="L36" s="107">
        <f>SUM(L37+L43)</f>
        <v>44700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69600</v>
      </c>
      <c r="J37" s="102">
        <f>SUM(J38)</f>
        <v>52200</v>
      </c>
      <c r="K37" s="103">
        <f>SUM(K38)</f>
        <v>44100</v>
      </c>
      <c r="L37" s="102">
        <f>SUM(L38)</f>
        <v>44100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69600</v>
      </c>
      <c r="J38" s="102">
        <f>SUM(J39+J41)</f>
        <v>52200</v>
      </c>
      <c r="K38" s="102">
        <f>SUM(K39+K41)</f>
        <v>44100</v>
      </c>
      <c r="L38" s="102">
        <f>SUM(L39+L41)</f>
        <v>44100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69600</v>
      </c>
      <c r="J39" s="103">
        <f>SUM(J40)</f>
        <v>52200</v>
      </c>
      <c r="K39" s="103">
        <f>SUM(K40)</f>
        <v>44100</v>
      </c>
      <c r="L39" s="103">
        <f>SUM(L40)</f>
        <v>44100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69600</v>
      </c>
      <c r="J40" s="105">
        <v>52200</v>
      </c>
      <c r="K40" s="105">
        <v>44100</v>
      </c>
      <c r="L40" s="105">
        <v>44100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1000</v>
      </c>
      <c r="J43" s="102">
        <f t="shared" si="0"/>
        <v>700</v>
      </c>
      <c r="K43" s="103">
        <f t="shared" si="0"/>
        <v>600</v>
      </c>
      <c r="L43" s="102">
        <f t="shared" si="0"/>
        <v>600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1000</v>
      </c>
      <c r="J44" s="102">
        <f t="shared" si="0"/>
        <v>700</v>
      </c>
      <c r="K44" s="102">
        <f t="shared" si="0"/>
        <v>600</v>
      </c>
      <c r="L44" s="102">
        <f t="shared" si="0"/>
        <v>600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1000</v>
      </c>
      <c r="J45" s="102">
        <f t="shared" si="0"/>
        <v>700</v>
      </c>
      <c r="K45" s="102">
        <f t="shared" si="0"/>
        <v>600</v>
      </c>
      <c r="L45" s="102">
        <f t="shared" si="0"/>
        <v>600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1000</v>
      </c>
      <c r="J46" s="105">
        <v>700</v>
      </c>
      <c r="K46" s="105">
        <v>600</v>
      </c>
      <c r="L46" s="105">
        <v>600</v>
      </c>
      <c r="M46" s="5"/>
      <c r="Q46" s="48"/>
    </row>
    <row r="47" spans="1:18" ht="26.25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30200</v>
      </c>
      <c r="J47" s="113">
        <f t="shared" si="1"/>
        <v>23000</v>
      </c>
      <c r="K47" s="111">
        <f t="shared" si="1"/>
        <v>8119.94</v>
      </c>
      <c r="L47" s="111">
        <f t="shared" si="1"/>
        <v>8119.94</v>
      </c>
      <c r="M47" s="5"/>
    </row>
    <row r="48" spans="1:18" ht="27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30200</v>
      </c>
      <c r="J48" s="103">
        <f t="shared" si="1"/>
        <v>23000</v>
      </c>
      <c r="K48" s="102">
        <f t="shared" si="1"/>
        <v>8119.94</v>
      </c>
      <c r="L48" s="103">
        <f t="shared" si="1"/>
        <v>8119.94</v>
      </c>
      <c r="M48" s="5"/>
      <c r="Q48" s="5"/>
      <c r="R48" s="48"/>
    </row>
    <row r="49" spans="1:18" ht="15.75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30200</v>
      </c>
      <c r="J49" s="103">
        <f t="shared" si="1"/>
        <v>23000</v>
      </c>
      <c r="K49" s="107">
        <f t="shared" si="1"/>
        <v>8119.94</v>
      </c>
      <c r="L49" s="107">
        <f t="shared" si="1"/>
        <v>8119.94</v>
      </c>
      <c r="M49" s="5"/>
      <c r="Q49" s="48"/>
      <c r="R49" s="5"/>
    </row>
    <row r="50" spans="1:18" ht="24.75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30200</v>
      </c>
      <c r="J50" s="108">
        <f>SUM(J51:J66)</f>
        <v>23000</v>
      </c>
      <c r="K50" s="109">
        <f>SUM(K51:K66)</f>
        <v>8119.94</v>
      </c>
      <c r="L50" s="109">
        <f>SUM(L51:L66)</f>
        <v>8119.94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hidden="1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0</v>
      </c>
      <c r="J52" s="105">
        <v>0</v>
      </c>
      <c r="K52" s="105">
        <v>0</v>
      </c>
      <c r="L52" s="105">
        <v>0</v>
      </c>
      <c r="M52" s="5"/>
      <c r="Q52" s="48"/>
      <c r="R52" s="5"/>
    </row>
    <row r="53" spans="1:18" ht="26.25" hidden="1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0</v>
      </c>
      <c r="J53" s="105">
        <v>0</v>
      </c>
      <c r="K53" s="105">
        <v>0</v>
      </c>
      <c r="L53" s="105">
        <v>0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hidden="1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0</v>
      </c>
      <c r="J56" s="105">
        <v>0</v>
      </c>
      <c r="K56" s="105">
        <v>0</v>
      </c>
      <c r="L56" s="105">
        <v>0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hidden="1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0</v>
      </c>
      <c r="J59" s="105">
        <v>0</v>
      </c>
      <c r="K59" s="105">
        <v>0</v>
      </c>
      <c r="L59" s="105">
        <v>0</v>
      </c>
      <c r="M59" s="5"/>
      <c r="Q59" s="48"/>
      <c r="R59" s="5"/>
    </row>
    <row r="60" spans="1:18" ht="15.75" hidden="1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0</v>
      </c>
      <c r="J60" s="105">
        <v>0</v>
      </c>
      <c r="K60" s="105">
        <v>0</v>
      </c>
      <c r="L60" s="105">
        <v>0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hidden="1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0</v>
      </c>
      <c r="J62" s="105">
        <v>0</v>
      </c>
      <c r="K62" s="105">
        <v>0</v>
      </c>
      <c r="L62" s="105">
        <v>0</v>
      </c>
      <c r="M62" s="5"/>
      <c r="Q62" s="48"/>
      <c r="R62" s="5"/>
    </row>
    <row r="63" spans="1:18" ht="27.75" hidden="1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0</v>
      </c>
      <c r="J63" s="105">
        <v>0</v>
      </c>
      <c r="K63" s="105">
        <v>0</v>
      </c>
      <c r="L63" s="105">
        <v>0</v>
      </c>
      <c r="M63" s="5"/>
      <c r="Q63" s="48"/>
      <c r="R63" s="5"/>
    </row>
    <row r="64" spans="1:18" ht="12" hidden="1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0</v>
      </c>
      <c r="J64" s="105">
        <v>0</v>
      </c>
      <c r="K64" s="105">
        <v>0</v>
      </c>
      <c r="L64" s="105">
        <v>0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30200</v>
      </c>
      <c r="J66" s="105">
        <v>23000</v>
      </c>
      <c r="K66" s="105">
        <v>8119.94</v>
      </c>
      <c r="L66" s="105">
        <v>8119.94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hidden="1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0</v>
      </c>
      <c r="J141" s="125">
        <f>SUM(J142+J147+J155)</f>
        <v>0</v>
      </c>
      <c r="K141" s="103">
        <f>SUM(K142+K147+K155)</f>
        <v>0</v>
      </c>
      <c r="L141" s="102">
        <f>SUM(L142+L147+L155)</f>
        <v>0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 ht="12.75" hidden="1" customHeight="1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0</v>
      </c>
      <c r="J155" s="125">
        <f t="shared" si="14"/>
        <v>0</v>
      </c>
      <c r="K155" s="103">
        <f t="shared" si="14"/>
        <v>0</v>
      </c>
      <c r="L155" s="102">
        <f t="shared" si="14"/>
        <v>0</v>
      </c>
    </row>
    <row r="156" spans="1:13" ht="12.75" hidden="1" customHeight="1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0</v>
      </c>
      <c r="J156" s="118">
        <f t="shared" si="14"/>
        <v>0</v>
      </c>
      <c r="K156" s="109">
        <f t="shared" si="14"/>
        <v>0</v>
      </c>
      <c r="L156" s="108">
        <f t="shared" si="14"/>
        <v>0</v>
      </c>
    </row>
    <row r="157" spans="1:13" ht="12.75" hidden="1" customHeight="1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0</v>
      </c>
      <c r="J157" s="125">
        <f>SUM(J158:J159)</f>
        <v>0</v>
      </c>
      <c r="K157" s="103">
        <f>SUM(K158:K159)</f>
        <v>0</v>
      </c>
      <c r="L157" s="102">
        <f>SUM(L158:L159)</f>
        <v>0</v>
      </c>
    </row>
    <row r="158" spans="1:13" ht="12.75" hidden="1" customHeight="1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0</v>
      </c>
      <c r="J158" s="120">
        <v>0</v>
      </c>
      <c r="K158" s="120">
        <v>0</v>
      </c>
      <c r="L158" s="120">
        <v>0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hidden="1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0</v>
      </c>
      <c r="J186" s="125">
        <f>SUM(J187+J240+J305)</f>
        <v>0</v>
      </c>
      <c r="K186" s="103">
        <f>SUM(K187+K240+K305)</f>
        <v>0</v>
      </c>
      <c r="L186" s="102">
        <f>SUM(L187+L240+L305)</f>
        <v>0</v>
      </c>
      <c r="M186" s="5"/>
    </row>
    <row r="187" spans="1:13" ht="34.5" hidden="1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0</v>
      </c>
      <c r="J187" s="111">
        <f>SUM(J188+J211+J218+J230+J234)</f>
        <v>0</v>
      </c>
      <c r="K187" s="111">
        <f>SUM(K188+K211+K218+K230+K234)</f>
        <v>0</v>
      </c>
      <c r="L187" s="111">
        <f>SUM(L188+L211+L218+L230+L234)</f>
        <v>0</v>
      </c>
      <c r="M187" s="5"/>
    </row>
    <row r="188" spans="1:13" ht="30.75" hidden="1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0</v>
      </c>
      <c r="J188" s="125">
        <f>SUM(J189+J192+J197+J203+J208)</f>
        <v>0</v>
      </c>
      <c r="K188" s="103">
        <f>SUM(K189+K192+K197+K203+K208)</f>
        <v>0</v>
      </c>
      <c r="L188" s="102">
        <f>SUM(L189+L192+L197+L203+L208)</f>
        <v>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hidden="1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0</v>
      </c>
      <c r="J197" s="125">
        <f>J198</f>
        <v>0</v>
      </c>
      <c r="K197" s="103">
        <f>K198</f>
        <v>0</v>
      </c>
      <c r="L197" s="102">
        <f>L198</f>
        <v>0</v>
      </c>
      <c r="M197" s="5"/>
    </row>
    <row r="198" spans="1:13" ht="23.25" hidden="1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0</v>
      </c>
      <c r="J198" s="102">
        <f>SUM(J199:J202)</f>
        <v>0</v>
      </c>
      <c r="K198" s="102">
        <f>SUM(K199:K202)</f>
        <v>0</v>
      </c>
      <c r="L198" s="102">
        <f>SUM(L199:L202)</f>
        <v>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hidden="1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0</v>
      </c>
      <c r="J200" s="106">
        <v>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hidden="1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0</v>
      </c>
      <c r="J202" s="127">
        <v>0</v>
      </c>
      <c r="K202" s="106">
        <v>0</v>
      </c>
      <c r="L202" s="106">
        <v>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25.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100800</v>
      </c>
      <c r="J370" s="132">
        <f>SUM(J35+J186)</f>
        <v>75900</v>
      </c>
      <c r="K370" s="132">
        <f>SUM(K35+K186)</f>
        <v>52819.94</v>
      </c>
      <c r="L370" s="132">
        <f>SUM(L35+L186)</f>
        <v>52819.94</v>
      </c>
      <c r="M370" s="5"/>
    </row>
    <row r="371" spans="1:13" ht="7.5" customHeight="1">
      <c r="F371" s="296"/>
      <c r="G371" s="41"/>
      <c r="H371" s="40"/>
      <c r="I371" s="96"/>
      <c r="J371" s="239"/>
      <c r="K371" s="239"/>
      <c r="L371" s="239"/>
    </row>
    <row r="372" spans="1:13" ht="16.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J372" s="329"/>
      <c r="K372" s="356" t="s">
        <v>400</v>
      </c>
      <c r="L372" s="356"/>
    </row>
    <row r="373" spans="1:13" ht="12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>
      <c r="H378" s="24" t="s">
        <v>391</v>
      </c>
    </row>
  </sheetData>
  <mergeCells count="32">
    <mergeCell ref="E22:K22"/>
    <mergeCell ref="A23:L23"/>
    <mergeCell ref="K32:K33"/>
    <mergeCell ref="A10:L10"/>
    <mergeCell ref="G15:K15"/>
    <mergeCell ref="A14:L14"/>
    <mergeCell ref="B17:L17"/>
    <mergeCell ref="G19:K19"/>
    <mergeCell ref="G20:K20"/>
    <mergeCell ref="G16:K16"/>
    <mergeCell ref="A27:I27"/>
    <mergeCell ref="A28:I28"/>
    <mergeCell ref="G30:H30"/>
    <mergeCell ref="A32:F33"/>
    <mergeCell ref="G32:G33"/>
    <mergeCell ref="H32:H33"/>
    <mergeCell ref="J1:L1"/>
    <mergeCell ref="J2:L2"/>
    <mergeCell ref="A8:L8"/>
    <mergeCell ref="A11:L11"/>
    <mergeCell ref="G13:K13"/>
    <mergeCell ref="I32:J32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K375:L375"/>
    <mergeCell ref="K372:L372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2010-CAAA-4D9F-B777-DF165008D11D}">
  <sheetPr>
    <pageSetUpPr fitToPage="1"/>
  </sheetPr>
  <dimension ref="A1:R378"/>
  <sheetViews>
    <sheetView topLeftCell="A10" workbookViewId="0">
      <selection activeCell="W36" sqref="W36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402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404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413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11.2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 t="s">
        <v>9</v>
      </c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 t="s">
        <v>14</v>
      </c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12" customHeight="1">
      <c r="A28" s="337" t="s">
        <v>5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 t="s">
        <v>19</v>
      </c>
      <c r="L28" s="23"/>
      <c r="M28" s="16"/>
    </row>
    <row r="29" spans="1:13" ht="12.75" customHeight="1">
      <c r="F29" s="24"/>
      <c r="G29" s="27" t="s">
        <v>20</v>
      </c>
      <c r="H29" s="90" t="s">
        <v>233</v>
      </c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 t="s">
        <v>23</v>
      </c>
      <c r="J30" s="134" t="s">
        <v>24</v>
      </c>
      <c r="K30" s="135" t="s">
        <v>25</v>
      </c>
      <c r="L30" s="135" t="s">
        <v>25</v>
      </c>
      <c r="M30" s="16"/>
    </row>
    <row r="31" spans="1:13" ht="14.25" customHeight="1">
      <c r="A31" s="29" t="s">
        <v>234</v>
      </c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1706700</v>
      </c>
      <c r="J35" s="102">
        <f>SUM(J36+J47+J67+J88+J95+J115+J141+J160+J170)</f>
        <v>1331100</v>
      </c>
      <c r="K35" s="103">
        <f>SUM(K36+K47+K67+K88+K95+K115+K141+K160+K170)</f>
        <v>1145258.97</v>
      </c>
      <c r="L35" s="102">
        <f>SUM(L36+L47+L67+L88+L95+L115+L141+L160+L170)</f>
        <v>1145258.97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1622900</v>
      </c>
      <c r="J36" s="102">
        <f>SUM(J37+J43)</f>
        <v>1266800</v>
      </c>
      <c r="K36" s="115">
        <f>SUM(K37+K43)</f>
        <v>1095111.8999999999</v>
      </c>
      <c r="L36" s="107">
        <f>SUM(L37+L43)</f>
        <v>1095111.8999999999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1598400</v>
      </c>
      <c r="J37" s="102">
        <f>SUM(J38)</f>
        <v>1248400</v>
      </c>
      <c r="K37" s="103">
        <f>SUM(K38)</f>
        <v>1077430.1399999999</v>
      </c>
      <c r="L37" s="102">
        <f>SUM(L38)</f>
        <v>1077430.1399999999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1598400</v>
      </c>
      <c r="J38" s="102">
        <f>SUM(J39+J41)</f>
        <v>1248400</v>
      </c>
      <c r="K38" s="102">
        <f>SUM(K39+K41)</f>
        <v>1077430.1399999999</v>
      </c>
      <c r="L38" s="102">
        <f>SUM(L39+L41)</f>
        <v>1077430.1399999999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1598400</v>
      </c>
      <c r="J39" s="103">
        <f>SUM(J40)</f>
        <v>1248400</v>
      </c>
      <c r="K39" s="103">
        <f>SUM(K40)</f>
        <v>1077430.1399999999</v>
      </c>
      <c r="L39" s="103">
        <f>SUM(L40)</f>
        <v>1077430.1399999999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1598400</v>
      </c>
      <c r="J40" s="105">
        <v>1248400</v>
      </c>
      <c r="K40" s="105">
        <v>1077430.1399999999</v>
      </c>
      <c r="L40" s="105">
        <v>1077430.1399999999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24500</v>
      </c>
      <c r="J43" s="102">
        <f t="shared" si="0"/>
        <v>18400</v>
      </c>
      <c r="K43" s="103">
        <f t="shared" si="0"/>
        <v>17681.759999999998</v>
      </c>
      <c r="L43" s="102">
        <f t="shared" si="0"/>
        <v>17681.759999999998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24500</v>
      </c>
      <c r="J44" s="102">
        <f t="shared" si="0"/>
        <v>18400</v>
      </c>
      <c r="K44" s="102">
        <f t="shared" si="0"/>
        <v>17681.759999999998</v>
      </c>
      <c r="L44" s="102">
        <f t="shared" si="0"/>
        <v>17681.759999999998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24500</v>
      </c>
      <c r="J45" s="102">
        <f t="shared" si="0"/>
        <v>18400</v>
      </c>
      <c r="K45" s="102">
        <f t="shared" si="0"/>
        <v>17681.759999999998</v>
      </c>
      <c r="L45" s="102">
        <f t="shared" si="0"/>
        <v>17681.759999999998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24500</v>
      </c>
      <c r="J46" s="105">
        <v>18400</v>
      </c>
      <c r="K46" s="105">
        <v>17681.759999999998</v>
      </c>
      <c r="L46" s="105">
        <v>17681.759999999998</v>
      </c>
      <c r="M46" s="5"/>
      <c r="Q46" s="48"/>
    </row>
    <row r="47" spans="1:18" ht="26.25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33800</v>
      </c>
      <c r="J47" s="113">
        <f t="shared" si="1"/>
        <v>27300</v>
      </c>
      <c r="K47" s="111">
        <f t="shared" si="1"/>
        <v>18554.060000000001</v>
      </c>
      <c r="L47" s="111">
        <f t="shared" si="1"/>
        <v>18554.060000000001</v>
      </c>
      <c r="M47" s="5"/>
    </row>
    <row r="48" spans="1:18" ht="27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33800</v>
      </c>
      <c r="J48" s="103">
        <f t="shared" si="1"/>
        <v>27300</v>
      </c>
      <c r="K48" s="102">
        <f t="shared" si="1"/>
        <v>18554.060000000001</v>
      </c>
      <c r="L48" s="103">
        <f t="shared" si="1"/>
        <v>18554.060000000001</v>
      </c>
      <c r="M48" s="5"/>
      <c r="Q48" s="5"/>
      <c r="R48" s="48"/>
    </row>
    <row r="49" spans="1:18" ht="15.75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33800</v>
      </c>
      <c r="J49" s="103">
        <f t="shared" si="1"/>
        <v>27300</v>
      </c>
      <c r="K49" s="107">
        <f t="shared" si="1"/>
        <v>18554.060000000001</v>
      </c>
      <c r="L49" s="107">
        <f t="shared" si="1"/>
        <v>18554.060000000001</v>
      </c>
      <c r="M49" s="5"/>
      <c r="Q49" s="48"/>
      <c r="R49" s="5"/>
    </row>
    <row r="50" spans="1:18" ht="24.75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33800</v>
      </c>
      <c r="J50" s="108">
        <f>SUM(J51:J66)</f>
        <v>27300</v>
      </c>
      <c r="K50" s="109">
        <f>SUM(K51:K66)</f>
        <v>18554.060000000001</v>
      </c>
      <c r="L50" s="109">
        <f>SUM(L51:L66)</f>
        <v>18554.060000000001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900</v>
      </c>
      <c r="J52" s="105">
        <v>700</v>
      </c>
      <c r="K52" s="105">
        <v>135.02000000000001</v>
      </c>
      <c r="L52" s="105">
        <v>135.02000000000001</v>
      </c>
      <c r="M52" s="5"/>
      <c r="Q52" s="48"/>
      <c r="R52" s="5"/>
    </row>
    <row r="53" spans="1:18" ht="26.25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1800</v>
      </c>
      <c r="J53" s="105">
        <v>1500</v>
      </c>
      <c r="K53" s="105">
        <v>1493.62</v>
      </c>
      <c r="L53" s="105">
        <v>1493.62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1600</v>
      </c>
      <c r="J56" s="105">
        <v>1200</v>
      </c>
      <c r="K56" s="105">
        <v>542.59</v>
      </c>
      <c r="L56" s="105">
        <v>542.59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3000</v>
      </c>
      <c r="J59" s="105">
        <v>2300</v>
      </c>
      <c r="K59" s="105">
        <v>430.46</v>
      </c>
      <c r="L59" s="105">
        <v>430.46</v>
      </c>
      <c r="M59" s="5"/>
      <c r="Q59" s="48"/>
      <c r="R59" s="5"/>
    </row>
    <row r="60" spans="1:18" ht="15.75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4800</v>
      </c>
      <c r="J60" s="105">
        <v>3600</v>
      </c>
      <c r="K60" s="105">
        <v>2285.37</v>
      </c>
      <c r="L60" s="105">
        <v>2285.37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10200</v>
      </c>
      <c r="J62" s="105">
        <v>9100</v>
      </c>
      <c r="K62" s="105">
        <v>5897.05</v>
      </c>
      <c r="L62" s="105">
        <v>5897.05</v>
      </c>
      <c r="M62" s="5"/>
      <c r="Q62" s="48"/>
      <c r="R62" s="5"/>
    </row>
    <row r="63" spans="1:18" ht="27.75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2700</v>
      </c>
      <c r="J63" s="105">
        <v>2200</v>
      </c>
      <c r="K63" s="105">
        <v>1636.67</v>
      </c>
      <c r="L63" s="105">
        <v>1636.67</v>
      </c>
      <c r="M63" s="5"/>
      <c r="Q63" s="48"/>
      <c r="R63" s="5"/>
    </row>
    <row r="64" spans="1:18" ht="12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500</v>
      </c>
      <c r="J64" s="105">
        <v>400</v>
      </c>
      <c r="K64" s="105">
        <v>362.49</v>
      </c>
      <c r="L64" s="105">
        <v>362.49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8300</v>
      </c>
      <c r="J66" s="105">
        <v>6300</v>
      </c>
      <c r="K66" s="105">
        <v>5770.79</v>
      </c>
      <c r="L66" s="105">
        <v>5770.79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50000</v>
      </c>
      <c r="J141" s="125">
        <f>SUM(J142+J147+J155)</f>
        <v>37000</v>
      </c>
      <c r="K141" s="103">
        <f>SUM(K142+K147+K155)</f>
        <v>31593.01</v>
      </c>
      <c r="L141" s="102">
        <f>SUM(L142+L147+L155)</f>
        <v>31593.01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50000</v>
      </c>
      <c r="J155" s="125">
        <f t="shared" si="14"/>
        <v>37000</v>
      </c>
      <c r="K155" s="103">
        <f t="shared" si="14"/>
        <v>31593.01</v>
      </c>
      <c r="L155" s="102">
        <f t="shared" si="14"/>
        <v>31593.01</v>
      </c>
    </row>
    <row r="156" spans="1:13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50000</v>
      </c>
      <c r="J156" s="118">
        <f t="shared" si="14"/>
        <v>37000</v>
      </c>
      <c r="K156" s="109">
        <f t="shared" si="14"/>
        <v>31593.01</v>
      </c>
      <c r="L156" s="108">
        <f t="shared" si="14"/>
        <v>31593.01</v>
      </c>
    </row>
    <row r="157" spans="1:13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50000</v>
      </c>
      <c r="J157" s="125">
        <f>SUM(J158:J159)</f>
        <v>37000</v>
      </c>
      <c r="K157" s="103">
        <f>SUM(K158:K159)</f>
        <v>31593.01</v>
      </c>
      <c r="L157" s="102">
        <f>SUM(L158:L159)</f>
        <v>31593.01</v>
      </c>
    </row>
    <row r="158" spans="1:13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50000</v>
      </c>
      <c r="J158" s="120">
        <v>37000</v>
      </c>
      <c r="K158" s="120">
        <v>31593.01</v>
      </c>
      <c r="L158" s="120">
        <v>31593.01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3400</v>
      </c>
      <c r="J186" s="125">
        <f>SUM(J187+J240+J305)</f>
        <v>3400</v>
      </c>
      <c r="K186" s="103">
        <f>SUM(K187+K240+K305)</f>
        <v>2500</v>
      </c>
      <c r="L186" s="102">
        <f>SUM(L187+L240+L305)</f>
        <v>2500</v>
      </c>
      <c r="M186" s="5"/>
    </row>
    <row r="187" spans="1:13" ht="34.5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3400</v>
      </c>
      <c r="J187" s="111">
        <f>SUM(J188+J211+J218+J230+J234)</f>
        <v>3400</v>
      </c>
      <c r="K187" s="111">
        <f>SUM(K188+K211+K218+K230+K234)</f>
        <v>2500</v>
      </c>
      <c r="L187" s="111">
        <f>SUM(L188+L211+L218+L230+L234)</f>
        <v>2500</v>
      </c>
      <c r="M187" s="5"/>
    </row>
    <row r="188" spans="1:13" ht="30.75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3400</v>
      </c>
      <c r="J188" s="125">
        <f>SUM(J189+J192+J197+J203+J208)</f>
        <v>3400</v>
      </c>
      <c r="K188" s="103">
        <f>SUM(K189+K192+K197+K203+K208)</f>
        <v>2500</v>
      </c>
      <c r="L188" s="102">
        <f>SUM(L189+L192+L197+L203+L208)</f>
        <v>2500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3400</v>
      </c>
      <c r="J197" s="125">
        <f>J198</f>
        <v>3400</v>
      </c>
      <c r="K197" s="103">
        <f>K198</f>
        <v>2500</v>
      </c>
      <c r="L197" s="102">
        <f>L198</f>
        <v>2500</v>
      </c>
      <c r="M197" s="5"/>
    </row>
    <row r="198" spans="1:13" ht="23.25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3400</v>
      </c>
      <c r="J198" s="102">
        <f>SUM(J199:J202)</f>
        <v>3400</v>
      </c>
      <c r="K198" s="102">
        <f>SUM(K199:K202)</f>
        <v>2500</v>
      </c>
      <c r="L198" s="102">
        <f>SUM(L199:L202)</f>
        <v>2500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900</v>
      </c>
      <c r="J200" s="106">
        <v>900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2500</v>
      </c>
      <c r="J202" s="127">
        <v>2500</v>
      </c>
      <c r="K202" s="106">
        <v>2500</v>
      </c>
      <c r="L202" s="106">
        <v>2500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39.7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1710100</v>
      </c>
      <c r="J370" s="132">
        <f>SUM(J35+J186)</f>
        <v>1334500</v>
      </c>
      <c r="K370" s="132">
        <f>SUM(K35+K186)</f>
        <v>1147758.97</v>
      </c>
      <c r="L370" s="132">
        <f>SUM(L35+L186)</f>
        <v>1147758.97</v>
      </c>
      <c r="M370" s="5"/>
    </row>
    <row r="371" spans="1:13" ht="18.75" customHeight="1">
      <c r="F371" s="296"/>
      <c r="G371" s="41"/>
      <c r="H371" s="40"/>
      <c r="I371" s="96"/>
      <c r="J371" s="239"/>
      <c r="K371" s="239"/>
      <c r="L371" s="239"/>
    </row>
    <row r="372" spans="1:13" ht="23.2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J372" s="329"/>
      <c r="K372" s="356" t="s">
        <v>400</v>
      </c>
      <c r="L372" s="356"/>
    </row>
    <row r="373" spans="1:13" ht="18.75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 ht="8.25" customHeight="1">
      <c r="H378" s="24" t="s">
        <v>391</v>
      </c>
    </row>
  </sheetData>
  <mergeCells count="32">
    <mergeCell ref="E22:K22"/>
    <mergeCell ref="A23:L23"/>
    <mergeCell ref="K32:K33"/>
    <mergeCell ref="A10:L10"/>
    <mergeCell ref="G15:K15"/>
    <mergeCell ref="A14:L14"/>
    <mergeCell ref="B17:L17"/>
    <mergeCell ref="G19:K19"/>
    <mergeCell ref="G20:K20"/>
    <mergeCell ref="G16:K16"/>
    <mergeCell ref="A27:I27"/>
    <mergeCell ref="A28:I28"/>
    <mergeCell ref="G30:H30"/>
    <mergeCell ref="A32:F33"/>
    <mergeCell ref="G32:G33"/>
    <mergeCell ref="H32:H33"/>
    <mergeCell ref="J1:L1"/>
    <mergeCell ref="J2:L2"/>
    <mergeCell ref="A8:L8"/>
    <mergeCell ref="A11:L11"/>
    <mergeCell ref="G13:K13"/>
    <mergeCell ref="I32:J32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K372:L372"/>
    <mergeCell ref="K375:L375"/>
  </mergeCells>
  <pageMargins left="0.25" right="0.25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2F98-E603-46FC-BF1D-682B871900F9}">
  <sheetPr>
    <pageSetUpPr fitToPage="1"/>
  </sheetPr>
  <dimension ref="A1:R378"/>
  <sheetViews>
    <sheetView topLeftCell="A7" workbookViewId="0">
      <selection activeCell="U33" sqref="U33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1" width="12.85546875" style="24" customWidth="1"/>
    <col min="12" max="12" width="15.5703125" style="24" customWidth="1"/>
    <col min="13" max="13" width="0.140625" style="24" hidden="1" customWidth="1"/>
    <col min="14" max="14" width="6.140625" style="24" hidden="1" customWidth="1"/>
    <col min="15" max="15" width="1.28515625" style="24" customWidth="1"/>
    <col min="16" max="16" width="3.7109375" style="24" customWidth="1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402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413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11.2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 t="s">
        <v>9</v>
      </c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 t="s">
        <v>14</v>
      </c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29.1" customHeight="1">
      <c r="A28" s="337" t="s">
        <v>17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 t="s">
        <v>19</v>
      </c>
      <c r="L28" s="23"/>
      <c r="M28" s="16"/>
    </row>
    <row r="29" spans="1:13" ht="12.75" customHeight="1">
      <c r="F29" s="24"/>
      <c r="G29" s="27" t="s">
        <v>20</v>
      </c>
      <c r="H29" s="90" t="s">
        <v>233</v>
      </c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 t="s">
        <v>23</v>
      </c>
      <c r="J30" s="134" t="s">
        <v>24</v>
      </c>
      <c r="K30" s="135" t="s">
        <v>25</v>
      </c>
      <c r="L30" s="135" t="s">
        <v>25</v>
      </c>
      <c r="M30" s="16"/>
    </row>
    <row r="31" spans="1:13" ht="14.25" customHeight="1">
      <c r="A31" s="29" t="s">
        <v>234</v>
      </c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1706200</v>
      </c>
      <c r="J35" s="102">
        <f>SUM(J36+J47+J67+J88+J95+J115+J141+J160+J170)</f>
        <v>1330600</v>
      </c>
      <c r="K35" s="103">
        <f>SUM(K36+K47+K67+K88+K95+K115+K141+K160+K170)</f>
        <v>1144758.97</v>
      </c>
      <c r="L35" s="102">
        <f>SUM(L36+L47+L67+L88+L95+L115+L141+L160+L170)</f>
        <v>1144758.97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1622900</v>
      </c>
      <c r="J36" s="102">
        <f>SUM(J37+J43)</f>
        <v>1266800</v>
      </c>
      <c r="K36" s="115">
        <f>SUM(K37+K43)</f>
        <v>1095111.8999999999</v>
      </c>
      <c r="L36" s="107">
        <f>SUM(L37+L43)</f>
        <v>1095111.8999999999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1598400</v>
      </c>
      <c r="J37" s="102">
        <f>SUM(J38)</f>
        <v>1248400</v>
      </c>
      <c r="K37" s="103">
        <f>SUM(K38)</f>
        <v>1077430.1399999999</v>
      </c>
      <c r="L37" s="102">
        <f>SUM(L38)</f>
        <v>1077430.1399999999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1598400</v>
      </c>
      <c r="J38" s="102">
        <f>SUM(J39+J41)</f>
        <v>1248400</v>
      </c>
      <c r="K38" s="102">
        <f>SUM(K39+K41)</f>
        <v>1077430.1399999999</v>
      </c>
      <c r="L38" s="102">
        <f>SUM(L39+L41)</f>
        <v>1077430.1399999999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1598400</v>
      </c>
      <c r="J39" s="103">
        <f>SUM(J40)</f>
        <v>1248400</v>
      </c>
      <c r="K39" s="103">
        <f>SUM(K40)</f>
        <v>1077430.1399999999</v>
      </c>
      <c r="L39" s="103">
        <f>SUM(L40)</f>
        <v>1077430.1399999999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1598400</v>
      </c>
      <c r="J40" s="105">
        <v>1248400</v>
      </c>
      <c r="K40" s="105">
        <v>1077430.1399999999</v>
      </c>
      <c r="L40" s="105">
        <v>1077430.1399999999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24500</v>
      </c>
      <c r="J43" s="102">
        <f t="shared" si="0"/>
        <v>18400</v>
      </c>
      <c r="K43" s="103">
        <f t="shared" si="0"/>
        <v>17681.759999999998</v>
      </c>
      <c r="L43" s="102">
        <f t="shared" si="0"/>
        <v>17681.759999999998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24500</v>
      </c>
      <c r="J44" s="102">
        <f t="shared" si="0"/>
        <v>18400</v>
      </c>
      <c r="K44" s="102">
        <f t="shared" si="0"/>
        <v>17681.759999999998</v>
      </c>
      <c r="L44" s="102">
        <f t="shared" si="0"/>
        <v>17681.759999999998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24500</v>
      </c>
      <c r="J45" s="102">
        <f t="shared" si="0"/>
        <v>18400</v>
      </c>
      <c r="K45" s="102">
        <f t="shared" si="0"/>
        <v>17681.759999999998</v>
      </c>
      <c r="L45" s="102">
        <f t="shared" si="0"/>
        <v>17681.759999999998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24500</v>
      </c>
      <c r="J46" s="105">
        <v>18400</v>
      </c>
      <c r="K46" s="105">
        <v>17681.759999999998</v>
      </c>
      <c r="L46" s="105">
        <v>17681.759999999998</v>
      </c>
      <c r="M46" s="5"/>
      <c r="Q46" s="48"/>
    </row>
    <row r="47" spans="1:18" ht="26.25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33300</v>
      </c>
      <c r="J47" s="113">
        <f t="shared" si="1"/>
        <v>26800</v>
      </c>
      <c r="K47" s="111">
        <f t="shared" si="1"/>
        <v>18054.060000000001</v>
      </c>
      <c r="L47" s="111">
        <f t="shared" si="1"/>
        <v>18054.060000000001</v>
      </c>
      <c r="M47" s="5"/>
    </row>
    <row r="48" spans="1:18" ht="27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33300</v>
      </c>
      <c r="J48" s="103">
        <f t="shared" si="1"/>
        <v>26800</v>
      </c>
      <c r="K48" s="102">
        <f t="shared" si="1"/>
        <v>18054.060000000001</v>
      </c>
      <c r="L48" s="103">
        <f t="shared" si="1"/>
        <v>18054.060000000001</v>
      </c>
      <c r="M48" s="5"/>
      <c r="Q48" s="5"/>
      <c r="R48" s="48"/>
    </row>
    <row r="49" spans="1:18" ht="15.75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33300</v>
      </c>
      <c r="J49" s="103">
        <f t="shared" si="1"/>
        <v>26800</v>
      </c>
      <c r="K49" s="107">
        <f t="shared" si="1"/>
        <v>18054.060000000001</v>
      </c>
      <c r="L49" s="107">
        <f t="shared" si="1"/>
        <v>18054.060000000001</v>
      </c>
      <c r="M49" s="5"/>
      <c r="Q49" s="48"/>
      <c r="R49" s="5"/>
    </row>
    <row r="50" spans="1:18" ht="24.75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33300</v>
      </c>
      <c r="J50" s="108">
        <f>SUM(J51:J66)</f>
        <v>26800</v>
      </c>
      <c r="K50" s="109">
        <f>SUM(K51:K66)</f>
        <v>18054.060000000001</v>
      </c>
      <c r="L50" s="109">
        <f>SUM(L51:L66)</f>
        <v>18054.060000000001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900</v>
      </c>
      <c r="J52" s="105">
        <v>700</v>
      </c>
      <c r="K52" s="105">
        <v>135.02000000000001</v>
      </c>
      <c r="L52" s="105">
        <v>135.02000000000001</v>
      </c>
      <c r="M52" s="5"/>
      <c r="Q52" s="48"/>
      <c r="R52" s="5"/>
    </row>
    <row r="53" spans="1:18" ht="26.25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1800</v>
      </c>
      <c r="J53" s="105">
        <v>1500</v>
      </c>
      <c r="K53" s="105">
        <v>1493.62</v>
      </c>
      <c r="L53" s="105">
        <v>1493.62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1600</v>
      </c>
      <c r="J56" s="105">
        <v>1200</v>
      </c>
      <c r="K56" s="105">
        <v>542.59</v>
      </c>
      <c r="L56" s="105">
        <v>542.59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3000</v>
      </c>
      <c r="J59" s="105">
        <v>2300</v>
      </c>
      <c r="K59" s="105">
        <v>430.46</v>
      </c>
      <c r="L59" s="105">
        <v>430.46</v>
      </c>
      <c r="M59" s="5"/>
      <c r="Q59" s="48"/>
      <c r="R59" s="5"/>
    </row>
    <row r="60" spans="1:18" ht="15.75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4800</v>
      </c>
      <c r="J60" s="105">
        <v>3600</v>
      </c>
      <c r="K60" s="105">
        <v>2285.37</v>
      </c>
      <c r="L60" s="105">
        <v>2285.37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10200</v>
      </c>
      <c r="J62" s="105">
        <v>9100</v>
      </c>
      <c r="K62" s="105">
        <v>5897.05</v>
      </c>
      <c r="L62" s="105">
        <v>5897.05</v>
      </c>
      <c r="M62" s="5"/>
      <c r="Q62" s="48"/>
      <c r="R62" s="5"/>
    </row>
    <row r="63" spans="1:18" ht="27.75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2200</v>
      </c>
      <c r="J63" s="105">
        <v>1700</v>
      </c>
      <c r="K63" s="105">
        <v>1136.67</v>
      </c>
      <c r="L63" s="105">
        <v>1136.67</v>
      </c>
      <c r="M63" s="5"/>
      <c r="Q63" s="48"/>
      <c r="R63" s="5"/>
    </row>
    <row r="64" spans="1:18" ht="12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500</v>
      </c>
      <c r="J64" s="105">
        <v>400</v>
      </c>
      <c r="K64" s="105">
        <v>362.49</v>
      </c>
      <c r="L64" s="105">
        <v>362.49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8300</v>
      </c>
      <c r="J66" s="105">
        <v>6300</v>
      </c>
      <c r="K66" s="105">
        <v>5770.79</v>
      </c>
      <c r="L66" s="105">
        <v>5770.79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50000</v>
      </c>
      <c r="J141" s="125">
        <f>SUM(J142+J147+J155)</f>
        <v>37000</v>
      </c>
      <c r="K141" s="103">
        <f>SUM(K142+K147+K155)</f>
        <v>31593.01</v>
      </c>
      <c r="L141" s="102">
        <f>SUM(L142+L147+L155)</f>
        <v>31593.01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50000</v>
      </c>
      <c r="J155" s="125">
        <f t="shared" si="14"/>
        <v>37000</v>
      </c>
      <c r="K155" s="103">
        <f t="shared" si="14"/>
        <v>31593.01</v>
      </c>
      <c r="L155" s="102">
        <f t="shared" si="14"/>
        <v>31593.01</v>
      </c>
    </row>
    <row r="156" spans="1:13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50000</v>
      </c>
      <c r="J156" s="118">
        <f t="shared" si="14"/>
        <v>37000</v>
      </c>
      <c r="K156" s="109">
        <f t="shared" si="14"/>
        <v>31593.01</v>
      </c>
      <c r="L156" s="108">
        <f t="shared" si="14"/>
        <v>31593.01</v>
      </c>
    </row>
    <row r="157" spans="1:13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50000</v>
      </c>
      <c r="J157" s="125">
        <f>SUM(J158:J159)</f>
        <v>37000</v>
      </c>
      <c r="K157" s="103">
        <f>SUM(K158:K159)</f>
        <v>31593.01</v>
      </c>
      <c r="L157" s="102">
        <f>SUM(L158:L159)</f>
        <v>31593.01</v>
      </c>
    </row>
    <row r="158" spans="1:13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50000</v>
      </c>
      <c r="J158" s="120">
        <v>37000</v>
      </c>
      <c r="K158" s="120">
        <v>31593.01</v>
      </c>
      <c r="L158" s="120">
        <v>31593.01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hidden="1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0</v>
      </c>
      <c r="J186" s="125">
        <f>SUM(J187+J240+J305)</f>
        <v>0</v>
      </c>
      <c r="K186" s="103">
        <f>SUM(K187+K240+K305)</f>
        <v>0</v>
      </c>
      <c r="L186" s="102">
        <f>SUM(L187+L240+L305)</f>
        <v>0</v>
      </c>
      <c r="M186" s="5"/>
    </row>
    <row r="187" spans="1:13" ht="34.5" hidden="1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0</v>
      </c>
      <c r="J187" s="111">
        <f>SUM(J188+J211+J218+J230+J234)</f>
        <v>0</v>
      </c>
      <c r="K187" s="111">
        <f>SUM(K188+K211+K218+K230+K234)</f>
        <v>0</v>
      </c>
      <c r="L187" s="111">
        <f>SUM(L188+L211+L218+L230+L234)</f>
        <v>0</v>
      </c>
      <c r="M187" s="5"/>
    </row>
    <row r="188" spans="1:13" ht="30.75" hidden="1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0</v>
      </c>
      <c r="J188" s="125">
        <f>SUM(J189+J192+J197+J203+J208)</f>
        <v>0</v>
      </c>
      <c r="K188" s="103">
        <f>SUM(K189+K192+K197+K203+K208)</f>
        <v>0</v>
      </c>
      <c r="L188" s="102">
        <f>SUM(L189+L192+L197+L203+L208)</f>
        <v>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hidden="1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0</v>
      </c>
      <c r="J197" s="125">
        <f>J198</f>
        <v>0</v>
      </c>
      <c r="K197" s="103">
        <f>K198</f>
        <v>0</v>
      </c>
      <c r="L197" s="102">
        <f>L198</f>
        <v>0</v>
      </c>
      <c r="M197" s="5"/>
    </row>
    <row r="198" spans="1:13" ht="23.25" hidden="1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0</v>
      </c>
      <c r="J198" s="102">
        <f>SUM(J199:J202)</f>
        <v>0</v>
      </c>
      <c r="K198" s="102">
        <f>SUM(K199:K202)</f>
        <v>0</v>
      </c>
      <c r="L198" s="102">
        <f>SUM(L199:L202)</f>
        <v>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hidden="1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0</v>
      </c>
      <c r="J200" s="106">
        <v>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hidden="1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0</v>
      </c>
      <c r="J202" s="127">
        <v>0</v>
      </c>
      <c r="K202" s="106">
        <v>0</v>
      </c>
      <c r="L202" s="106">
        <v>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39.7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1706200</v>
      </c>
      <c r="J370" s="132">
        <f>SUM(J35+J186)</f>
        <v>1330600</v>
      </c>
      <c r="K370" s="132">
        <f>SUM(K35+K186)</f>
        <v>1144758.97</v>
      </c>
      <c r="L370" s="132">
        <f>SUM(L35+L186)</f>
        <v>1144758.97</v>
      </c>
      <c r="M370" s="5"/>
    </row>
    <row r="371" spans="1:13" ht="18.75" customHeight="1">
      <c r="F371" s="296"/>
      <c r="G371" s="41"/>
      <c r="H371" s="40"/>
      <c r="I371" s="96"/>
      <c r="J371" s="239"/>
      <c r="K371" s="239"/>
      <c r="L371" s="239"/>
    </row>
    <row r="372" spans="1:13" ht="23.2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J372" s="329"/>
      <c r="K372" s="356" t="s">
        <v>400</v>
      </c>
      <c r="L372" s="356"/>
    </row>
    <row r="373" spans="1:13" ht="18.75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 ht="8.25" customHeight="1">
      <c r="H378" s="24" t="s">
        <v>391</v>
      </c>
    </row>
  </sheetData>
  <mergeCells count="32">
    <mergeCell ref="A28:I28"/>
    <mergeCell ref="G30:H30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  <mergeCell ref="K375:L375"/>
    <mergeCell ref="J1:L1"/>
    <mergeCell ref="J2:L2"/>
    <mergeCell ref="E22:K22"/>
    <mergeCell ref="A23:L23"/>
    <mergeCell ref="A27:I27"/>
    <mergeCell ref="G20:K20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5" right="0.25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7AC-5DF8-4B8F-BA7C-4D663E9E9883}">
  <sheetPr>
    <pageSetUpPr fitToPage="1"/>
  </sheetPr>
  <dimension ref="A1:R374"/>
  <sheetViews>
    <sheetView tabSelected="1" topLeftCell="A16" workbookViewId="0">
      <selection activeCell="J381" sqref="J381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6" customHeight="1">
      <c r="G3" s="8" t="s">
        <v>1</v>
      </c>
      <c r="H3" s="4"/>
      <c r="I3" s="5"/>
      <c r="J3" s="2"/>
      <c r="K3" s="2"/>
      <c r="L3" s="2"/>
      <c r="M3" s="3"/>
      <c r="N3" s="9"/>
      <c r="O3" s="9"/>
      <c r="P3" s="238"/>
      <c r="Q3" s="7"/>
    </row>
    <row r="4" spans="1:17" ht="18" customHeight="1">
      <c r="A4" s="348" t="s">
        <v>402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12"/>
      <c r="N4" s="12"/>
      <c r="O4" s="12"/>
      <c r="P4" s="12"/>
      <c r="Q4" s="12"/>
    </row>
    <row r="5" spans="1:17" ht="12" customHeight="1">
      <c r="G5" s="12"/>
      <c r="H5" s="13"/>
      <c r="I5" s="13"/>
      <c r="J5" s="14"/>
      <c r="K5" s="14"/>
      <c r="L5" s="15"/>
      <c r="M5" s="3"/>
    </row>
    <row r="6" spans="1:17" ht="18" customHeight="1">
      <c r="A6" s="355" t="s">
        <v>2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"/>
    </row>
    <row r="7" spans="1:17" ht="15.75" customHeight="1">
      <c r="A7" s="349" t="s">
        <v>3</v>
      </c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"/>
    </row>
    <row r="8" spans="1:17" ht="7.5" customHeight="1">
      <c r="A8" s="240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3"/>
    </row>
    <row r="9" spans="1:17" ht="14.25" customHeight="1">
      <c r="A9" s="240"/>
      <c r="B9" s="241"/>
      <c r="C9" s="241"/>
      <c r="D9" s="241"/>
      <c r="E9" s="241"/>
      <c r="F9" s="241"/>
      <c r="G9" s="351" t="s">
        <v>4</v>
      </c>
      <c r="H9" s="351"/>
      <c r="I9" s="351"/>
      <c r="J9" s="351"/>
      <c r="K9" s="351"/>
      <c r="L9" s="241"/>
      <c r="M9" s="3"/>
    </row>
    <row r="10" spans="1:17" ht="16.5" customHeight="1">
      <c r="A10" s="333" t="s">
        <v>403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"/>
      <c r="P10" s="24" t="s">
        <v>5</v>
      </c>
    </row>
    <row r="11" spans="1:17" ht="15.75" customHeight="1">
      <c r="G11" s="334" t="s">
        <v>401</v>
      </c>
      <c r="H11" s="334"/>
      <c r="I11" s="334"/>
      <c r="J11" s="334"/>
      <c r="K11" s="334"/>
      <c r="M11" s="3"/>
    </row>
    <row r="12" spans="1:17" ht="12" customHeight="1">
      <c r="G12" s="352" t="s">
        <v>390</v>
      </c>
      <c r="H12" s="352"/>
      <c r="I12" s="352"/>
      <c r="J12" s="352"/>
      <c r="K12" s="352"/>
    </row>
    <row r="13" spans="1:17" ht="12" customHeight="1">
      <c r="B13" s="333" t="s">
        <v>7</v>
      </c>
      <c r="C13" s="333"/>
      <c r="D13" s="333"/>
      <c r="E13" s="333"/>
      <c r="F13" s="333"/>
      <c r="G13" s="333"/>
      <c r="H13" s="333"/>
      <c r="I13" s="333"/>
      <c r="J13" s="333"/>
      <c r="K13" s="333"/>
      <c r="L13" s="333"/>
    </row>
    <row r="14" spans="1:17" ht="12" customHeight="1"/>
    <row r="15" spans="1:17" ht="12.75" customHeight="1">
      <c r="G15" s="334" t="s">
        <v>413</v>
      </c>
      <c r="H15" s="334"/>
      <c r="I15" s="334"/>
      <c r="J15" s="334"/>
      <c r="K15" s="334"/>
    </row>
    <row r="16" spans="1:17" ht="11.25" customHeight="1">
      <c r="G16" s="335" t="s">
        <v>8</v>
      </c>
      <c r="H16" s="335"/>
      <c r="I16" s="335"/>
      <c r="J16" s="335"/>
      <c r="K16" s="335"/>
    </row>
    <row r="17" spans="1:13" ht="11.25" customHeight="1">
      <c r="G17" s="238"/>
      <c r="H17" s="238"/>
      <c r="I17" s="238"/>
      <c r="J17" s="238"/>
      <c r="K17" s="238"/>
    </row>
    <row r="18" spans="1:13">
      <c r="B18" s="5"/>
      <c r="C18" s="5"/>
      <c r="D18" s="5"/>
      <c r="E18" s="336" t="s">
        <v>9</v>
      </c>
      <c r="F18" s="336"/>
      <c r="G18" s="336"/>
      <c r="H18" s="336"/>
      <c r="I18" s="336"/>
      <c r="J18" s="336"/>
      <c r="K18" s="336"/>
      <c r="L18" s="5"/>
    </row>
    <row r="19" spans="1:13" ht="12" customHeight="1">
      <c r="A19" s="338" t="s">
        <v>10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16"/>
    </row>
    <row r="20" spans="1:13" ht="12" customHeight="1">
      <c r="F20" s="24"/>
      <c r="J20" s="17"/>
      <c r="K20" s="15"/>
      <c r="L20" s="18" t="s">
        <v>11</v>
      </c>
      <c r="M20" s="16"/>
    </row>
    <row r="21" spans="1:13" ht="11.25" customHeight="1">
      <c r="F21" s="24"/>
      <c r="J21" s="19" t="s">
        <v>12</v>
      </c>
      <c r="K21" s="20"/>
      <c r="L21" s="23"/>
      <c r="M21" s="16"/>
    </row>
    <row r="22" spans="1:13" ht="12" customHeight="1">
      <c r="E22" s="238"/>
      <c r="F22" s="242"/>
      <c r="I22" s="21"/>
      <c r="J22" s="21"/>
      <c r="K22" s="22" t="s">
        <v>13</v>
      </c>
      <c r="L22" s="23"/>
      <c r="M22" s="16"/>
    </row>
    <row r="23" spans="1:13" ht="12.75" customHeight="1">
      <c r="A23" s="337" t="s">
        <v>14</v>
      </c>
      <c r="B23" s="337"/>
      <c r="C23" s="337"/>
      <c r="D23" s="337"/>
      <c r="E23" s="337"/>
      <c r="F23" s="337"/>
      <c r="G23" s="337"/>
      <c r="H23" s="337"/>
      <c r="I23" s="337"/>
      <c r="K23" s="22" t="s">
        <v>15</v>
      </c>
      <c r="L23" s="25" t="s">
        <v>16</v>
      </c>
      <c r="M23" s="16"/>
    </row>
    <row r="24" spans="1:13" ht="27" customHeight="1">
      <c r="A24" s="337" t="s">
        <v>235</v>
      </c>
      <c r="B24" s="337"/>
      <c r="C24" s="337"/>
      <c r="D24" s="337"/>
      <c r="E24" s="337"/>
      <c r="F24" s="337"/>
      <c r="G24" s="337"/>
      <c r="H24" s="337"/>
      <c r="I24" s="337"/>
      <c r="J24" s="243" t="s">
        <v>18</v>
      </c>
      <c r="K24" s="26" t="s">
        <v>19</v>
      </c>
      <c r="L24" s="23"/>
      <c r="M24" s="16"/>
    </row>
    <row r="25" spans="1:13" ht="12.75" customHeight="1">
      <c r="F25" s="24"/>
      <c r="G25" s="27" t="s">
        <v>20</v>
      </c>
      <c r="H25" s="90" t="s">
        <v>233</v>
      </c>
      <c r="I25" s="91"/>
      <c r="J25" s="28"/>
      <c r="K25" s="23"/>
      <c r="L25" s="23"/>
      <c r="M25" s="16"/>
    </row>
    <row r="26" spans="1:13" ht="13.5" customHeight="1">
      <c r="F26" s="24"/>
      <c r="G26" s="360" t="s">
        <v>22</v>
      </c>
      <c r="H26" s="360"/>
      <c r="I26" s="133" t="s">
        <v>23</v>
      </c>
      <c r="J26" s="134" t="s">
        <v>24</v>
      </c>
      <c r="K26" s="135" t="s">
        <v>25</v>
      </c>
      <c r="L26" s="135" t="s">
        <v>25</v>
      </c>
      <c r="M26" s="16"/>
    </row>
    <row r="27" spans="1:13" ht="14.25" customHeight="1">
      <c r="A27" s="29" t="s">
        <v>234</v>
      </c>
      <c r="B27" s="29"/>
      <c r="C27" s="29"/>
      <c r="D27" s="29"/>
      <c r="E27" s="29"/>
      <c r="F27" s="30"/>
      <c r="G27" s="231"/>
      <c r="I27" s="231"/>
      <c r="J27" s="231"/>
      <c r="K27" s="31"/>
      <c r="L27" s="32" t="s">
        <v>27</v>
      </c>
      <c r="M27" s="33"/>
    </row>
    <row r="28" spans="1:13" ht="24" customHeight="1">
      <c r="A28" s="361" t="s">
        <v>28</v>
      </c>
      <c r="B28" s="362"/>
      <c r="C28" s="362"/>
      <c r="D28" s="362"/>
      <c r="E28" s="362"/>
      <c r="F28" s="362"/>
      <c r="G28" s="365" t="s">
        <v>29</v>
      </c>
      <c r="H28" s="367" t="s">
        <v>30</v>
      </c>
      <c r="I28" s="346" t="s">
        <v>31</v>
      </c>
      <c r="J28" s="347"/>
      <c r="K28" s="342" t="s">
        <v>32</v>
      </c>
      <c r="L28" s="344" t="s">
        <v>33</v>
      </c>
      <c r="M28" s="33"/>
    </row>
    <row r="29" spans="1:13" ht="46.5" customHeight="1">
      <c r="A29" s="363"/>
      <c r="B29" s="364"/>
      <c r="C29" s="364"/>
      <c r="D29" s="364"/>
      <c r="E29" s="364"/>
      <c r="F29" s="364"/>
      <c r="G29" s="366"/>
      <c r="H29" s="368"/>
      <c r="I29" s="34" t="s">
        <v>34</v>
      </c>
      <c r="J29" s="35" t="s">
        <v>35</v>
      </c>
      <c r="K29" s="343"/>
      <c r="L29" s="345"/>
    </row>
    <row r="30" spans="1:13" ht="11.25" customHeight="1">
      <c r="A30" s="357" t="s">
        <v>19</v>
      </c>
      <c r="B30" s="358"/>
      <c r="C30" s="358"/>
      <c r="D30" s="358"/>
      <c r="E30" s="358"/>
      <c r="F30" s="359"/>
      <c r="G30" s="301">
        <v>2</v>
      </c>
      <c r="H30" s="302">
        <v>3</v>
      </c>
      <c r="I30" s="303" t="s">
        <v>36</v>
      </c>
      <c r="J30" s="304" t="s">
        <v>37</v>
      </c>
      <c r="K30" s="305">
        <v>6</v>
      </c>
      <c r="L30" s="305">
        <v>7</v>
      </c>
    </row>
    <row r="31" spans="1:13" s="41" customFormat="1" ht="14.25" customHeight="1">
      <c r="A31" s="36">
        <v>2</v>
      </c>
      <c r="B31" s="36"/>
      <c r="C31" s="37"/>
      <c r="D31" s="38"/>
      <c r="E31" s="36"/>
      <c r="F31" s="39"/>
      <c r="G31" s="38" t="s">
        <v>38</v>
      </c>
      <c r="H31" s="40">
        <v>1</v>
      </c>
      <c r="I31" s="102">
        <f>SUM(I32+I43+I63+I84+I91+I111+I137+I156+I166)</f>
        <v>500</v>
      </c>
      <c r="J31" s="102">
        <f>SUM(J32+J43+J63+J84+J91+J111+J137+J156+J166)</f>
        <v>500</v>
      </c>
      <c r="K31" s="103">
        <f>SUM(K32+K43+K63+K84+K91+K111+K137+K156+K166)</f>
        <v>500</v>
      </c>
      <c r="L31" s="102">
        <f>SUM(L32+L43+L63+L84+L91+L111+L137+L156+L166)</f>
        <v>500</v>
      </c>
    </row>
    <row r="32" spans="1:13" ht="16.5" hidden="1" customHeight="1">
      <c r="A32" s="36">
        <v>2</v>
      </c>
      <c r="B32" s="42">
        <v>1</v>
      </c>
      <c r="C32" s="43"/>
      <c r="D32" s="51"/>
      <c r="E32" s="44"/>
      <c r="F32" s="45"/>
      <c r="G32" s="46" t="s">
        <v>39</v>
      </c>
      <c r="H32" s="40">
        <v>2</v>
      </c>
      <c r="I32" s="102">
        <f>SUM(I33+I39)</f>
        <v>0</v>
      </c>
      <c r="J32" s="102">
        <f>SUM(J33+J39)</f>
        <v>0</v>
      </c>
      <c r="K32" s="115">
        <f>SUM(K33+K39)</f>
        <v>0</v>
      </c>
      <c r="L32" s="107">
        <f>SUM(L33+L39)</f>
        <v>0</v>
      </c>
      <c r="M32" s="5"/>
    </row>
    <row r="33" spans="1:18" ht="14.25" hidden="1" customHeight="1">
      <c r="A33" s="55">
        <v>2</v>
      </c>
      <c r="B33" s="55">
        <v>1</v>
      </c>
      <c r="C33" s="56">
        <v>1</v>
      </c>
      <c r="D33" s="47"/>
      <c r="E33" s="55"/>
      <c r="F33" s="57"/>
      <c r="G33" s="47" t="s">
        <v>40</v>
      </c>
      <c r="H33" s="40">
        <v>3</v>
      </c>
      <c r="I33" s="102">
        <f>SUM(I34)</f>
        <v>0</v>
      </c>
      <c r="J33" s="102">
        <f>SUM(J34)</f>
        <v>0</v>
      </c>
      <c r="K33" s="103">
        <f>SUM(K34)</f>
        <v>0</v>
      </c>
      <c r="L33" s="102">
        <f>SUM(L34)</f>
        <v>0</v>
      </c>
      <c r="M33" s="5"/>
      <c r="Q33" s="5"/>
    </row>
    <row r="34" spans="1:18" ht="13.5" hidden="1" customHeight="1">
      <c r="A34" s="54">
        <v>2</v>
      </c>
      <c r="B34" s="55">
        <v>1</v>
      </c>
      <c r="C34" s="56">
        <v>1</v>
      </c>
      <c r="D34" s="47">
        <v>1</v>
      </c>
      <c r="E34" s="55"/>
      <c r="F34" s="57"/>
      <c r="G34" s="47" t="s">
        <v>40</v>
      </c>
      <c r="H34" s="40">
        <v>4</v>
      </c>
      <c r="I34" s="102">
        <f>SUM(I35+I37)</f>
        <v>0</v>
      </c>
      <c r="J34" s="102">
        <f>SUM(J35+J37)</f>
        <v>0</v>
      </c>
      <c r="K34" s="102">
        <f>SUM(K35+K37)</f>
        <v>0</v>
      </c>
      <c r="L34" s="102">
        <f>SUM(L35+L37)</f>
        <v>0</v>
      </c>
      <c r="M34" s="5"/>
      <c r="Q34" s="48"/>
    </row>
    <row r="35" spans="1:18" ht="14.25" hidden="1" customHeight="1">
      <c r="A35" s="54">
        <v>2</v>
      </c>
      <c r="B35" s="55">
        <v>1</v>
      </c>
      <c r="C35" s="56">
        <v>1</v>
      </c>
      <c r="D35" s="47">
        <v>1</v>
      </c>
      <c r="E35" s="55">
        <v>1</v>
      </c>
      <c r="F35" s="57"/>
      <c r="G35" s="47" t="s">
        <v>41</v>
      </c>
      <c r="H35" s="40">
        <v>5</v>
      </c>
      <c r="I35" s="103">
        <f>SUM(I36)</f>
        <v>0</v>
      </c>
      <c r="J35" s="103">
        <f>SUM(J36)</f>
        <v>0</v>
      </c>
      <c r="K35" s="103">
        <f>SUM(K36)</f>
        <v>0</v>
      </c>
      <c r="L35" s="103">
        <f>SUM(L36)</f>
        <v>0</v>
      </c>
      <c r="M35" s="5"/>
      <c r="Q35" s="48"/>
    </row>
    <row r="36" spans="1:18" ht="14.25" hidden="1" customHeight="1">
      <c r="A36" s="54">
        <v>2</v>
      </c>
      <c r="B36" s="55">
        <v>1</v>
      </c>
      <c r="C36" s="56">
        <v>1</v>
      </c>
      <c r="D36" s="47">
        <v>1</v>
      </c>
      <c r="E36" s="55">
        <v>1</v>
      </c>
      <c r="F36" s="57">
        <v>1</v>
      </c>
      <c r="G36" s="47" t="s">
        <v>41</v>
      </c>
      <c r="H36" s="40">
        <v>6</v>
      </c>
      <c r="I36" s="104">
        <v>0</v>
      </c>
      <c r="J36" s="105">
        <v>0</v>
      </c>
      <c r="K36" s="105">
        <v>0</v>
      </c>
      <c r="L36" s="105">
        <v>0</v>
      </c>
      <c r="M36" s="5"/>
      <c r="Q36" s="48"/>
    </row>
    <row r="37" spans="1:18" ht="12.75" hidden="1" customHeight="1">
      <c r="A37" s="54">
        <v>2</v>
      </c>
      <c r="B37" s="55">
        <v>1</v>
      </c>
      <c r="C37" s="56">
        <v>1</v>
      </c>
      <c r="D37" s="47">
        <v>1</v>
      </c>
      <c r="E37" s="55">
        <v>2</v>
      </c>
      <c r="F37" s="57"/>
      <c r="G37" s="47" t="s">
        <v>42</v>
      </c>
      <c r="H37" s="40">
        <v>7</v>
      </c>
      <c r="I37" s="103">
        <f>I38</f>
        <v>0</v>
      </c>
      <c r="J37" s="103">
        <f>J38</f>
        <v>0</v>
      </c>
      <c r="K37" s="103">
        <f>K38</f>
        <v>0</v>
      </c>
      <c r="L37" s="103">
        <f>L38</f>
        <v>0</v>
      </c>
      <c r="M37" s="5"/>
      <c r="Q37" s="48"/>
    </row>
    <row r="38" spans="1:18" ht="12.75" hidden="1" customHeight="1">
      <c r="A38" s="54">
        <v>2</v>
      </c>
      <c r="B38" s="55">
        <v>1</v>
      </c>
      <c r="C38" s="56">
        <v>1</v>
      </c>
      <c r="D38" s="47">
        <v>1</v>
      </c>
      <c r="E38" s="55">
        <v>2</v>
      </c>
      <c r="F38" s="57">
        <v>1</v>
      </c>
      <c r="G38" s="47" t="s">
        <v>42</v>
      </c>
      <c r="H38" s="40">
        <v>8</v>
      </c>
      <c r="I38" s="105">
        <v>0</v>
      </c>
      <c r="J38" s="106">
        <v>0</v>
      </c>
      <c r="K38" s="105">
        <v>0</v>
      </c>
      <c r="L38" s="106">
        <v>0</v>
      </c>
      <c r="M38" s="5"/>
      <c r="Q38" s="48"/>
    </row>
    <row r="39" spans="1:18" ht="13.5" hidden="1" customHeight="1">
      <c r="A39" s="54">
        <v>2</v>
      </c>
      <c r="B39" s="55">
        <v>1</v>
      </c>
      <c r="C39" s="56">
        <v>2</v>
      </c>
      <c r="D39" s="47"/>
      <c r="E39" s="55"/>
      <c r="F39" s="57"/>
      <c r="G39" s="47" t="s">
        <v>43</v>
      </c>
      <c r="H39" s="40">
        <v>9</v>
      </c>
      <c r="I39" s="103">
        <f t="shared" ref="I39:L41" si="0">I40</f>
        <v>0</v>
      </c>
      <c r="J39" s="102">
        <f t="shared" si="0"/>
        <v>0</v>
      </c>
      <c r="K39" s="103">
        <f t="shared" si="0"/>
        <v>0</v>
      </c>
      <c r="L39" s="102">
        <f t="shared" si="0"/>
        <v>0</v>
      </c>
      <c r="M39" s="5"/>
      <c r="Q39" s="48"/>
    </row>
    <row r="40" spans="1:18" ht="12.75" hidden="1" customHeight="1">
      <c r="A40" s="54">
        <v>2</v>
      </c>
      <c r="B40" s="55">
        <v>1</v>
      </c>
      <c r="C40" s="56">
        <v>2</v>
      </c>
      <c r="D40" s="47">
        <v>1</v>
      </c>
      <c r="E40" s="55"/>
      <c r="F40" s="57"/>
      <c r="G40" s="47" t="s">
        <v>43</v>
      </c>
      <c r="H40" s="40">
        <v>10</v>
      </c>
      <c r="I40" s="103">
        <f t="shared" si="0"/>
        <v>0</v>
      </c>
      <c r="J40" s="102">
        <f t="shared" si="0"/>
        <v>0</v>
      </c>
      <c r="K40" s="102">
        <f t="shared" si="0"/>
        <v>0</v>
      </c>
      <c r="L40" s="102">
        <f t="shared" si="0"/>
        <v>0</v>
      </c>
      <c r="Q40" s="5"/>
    </row>
    <row r="41" spans="1:18" ht="13.5" hidden="1" customHeight="1">
      <c r="A41" s="54">
        <v>2</v>
      </c>
      <c r="B41" s="55">
        <v>1</v>
      </c>
      <c r="C41" s="56">
        <v>2</v>
      </c>
      <c r="D41" s="47">
        <v>1</v>
      </c>
      <c r="E41" s="55">
        <v>1</v>
      </c>
      <c r="F41" s="57"/>
      <c r="G41" s="47" t="s">
        <v>43</v>
      </c>
      <c r="H41" s="40">
        <v>11</v>
      </c>
      <c r="I41" s="102">
        <f t="shared" si="0"/>
        <v>0</v>
      </c>
      <c r="J41" s="102">
        <f t="shared" si="0"/>
        <v>0</v>
      </c>
      <c r="K41" s="102">
        <f t="shared" si="0"/>
        <v>0</v>
      </c>
      <c r="L41" s="102">
        <f t="shared" si="0"/>
        <v>0</v>
      </c>
      <c r="M41" s="5"/>
      <c r="Q41" s="48"/>
    </row>
    <row r="42" spans="1:18" ht="14.25" hidden="1" customHeight="1">
      <c r="A42" s="54">
        <v>2</v>
      </c>
      <c r="B42" s="55">
        <v>1</v>
      </c>
      <c r="C42" s="56">
        <v>2</v>
      </c>
      <c r="D42" s="47">
        <v>1</v>
      </c>
      <c r="E42" s="55">
        <v>1</v>
      </c>
      <c r="F42" s="57">
        <v>1</v>
      </c>
      <c r="G42" s="47" t="s">
        <v>43</v>
      </c>
      <c r="H42" s="40">
        <v>12</v>
      </c>
      <c r="I42" s="106">
        <v>0</v>
      </c>
      <c r="J42" s="105">
        <v>0</v>
      </c>
      <c r="K42" s="105">
        <v>0</v>
      </c>
      <c r="L42" s="105">
        <v>0</v>
      </c>
      <c r="M42" s="5"/>
      <c r="Q42" s="48"/>
    </row>
    <row r="43" spans="1:18" ht="18" customHeight="1">
      <c r="A43" s="49">
        <v>2</v>
      </c>
      <c r="B43" s="50">
        <v>2</v>
      </c>
      <c r="C43" s="43"/>
      <c r="D43" s="51"/>
      <c r="E43" s="44"/>
      <c r="F43" s="45"/>
      <c r="G43" s="46" t="s">
        <v>44</v>
      </c>
      <c r="H43" s="40">
        <v>13</v>
      </c>
      <c r="I43" s="111">
        <f t="shared" ref="I43:L45" si="1">I44</f>
        <v>500</v>
      </c>
      <c r="J43" s="113">
        <f t="shared" si="1"/>
        <v>500</v>
      </c>
      <c r="K43" s="111">
        <f t="shared" si="1"/>
        <v>500</v>
      </c>
      <c r="L43" s="111">
        <f t="shared" si="1"/>
        <v>500</v>
      </c>
      <c r="M43" s="5"/>
    </row>
    <row r="44" spans="1:18" ht="14.25" customHeight="1">
      <c r="A44" s="54">
        <v>2</v>
      </c>
      <c r="B44" s="55">
        <v>2</v>
      </c>
      <c r="C44" s="56">
        <v>1</v>
      </c>
      <c r="D44" s="47"/>
      <c r="E44" s="55"/>
      <c r="F44" s="57"/>
      <c r="G44" s="51" t="s">
        <v>44</v>
      </c>
      <c r="H44" s="40">
        <v>14</v>
      </c>
      <c r="I44" s="102">
        <f t="shared" si="1"/>
        <v>500</v>
      </c>
      <c r="J44" s="103">
        <f t="shared" si="1"/>
        <v>500</v>
      </c>
      <c r="K44" s="102">
        <f t="shared" si="1"/>
        <v>500</v>
      </c>
      <c r="L44" s="103">
        <f t="shared" si="1"/>
        <v>500</v>
      </c>
      <c r="M44" s="5"/>
      <c r="Q44" s="5"/>
      <c r="R44" s="48"/>
    </row>
    <row r="45" spans="1:18" ht="15.75" customHeight="1">
      <c r="A45" s="54">
        <v>2</v>
      </c>
      <c r="B45" s="55">
        <v>2</v>
      </c>
      <c r="C45" s="56">
        <v>1</v>
      </c>
      <c r="D45" s="47">
        <v>1</v>
      </c>
      <c r="E45" s="55"/>
      <c r="F45" s="57"/>
      <c r="G45" s="51" t="s">
        <v>44</v>
      </c>
      <c r="H45" s="40">
        <v>15</v>
      </c>
      <c r="I45" s="102">
        <f t="shared" si="1"/>
        <v>500</v>
      </c>
      <c r="J45" s="103">
        <f t="shared" si="1"/>
        <v>500</v>
      </c>
      <c r="K45" s="107">
        <f t="shared" si="1"/>
        <v>500</v>
      </c>
      <c r="L45" s="107">
        <f t="shared" si="1"/>
        <v>500</v>
      </c>
      <c r="M45" s="5"/>
      <c r="Q45" s="48"/>
      <c r="R45" s="5"/>
    </row>
    <row r="46" spans="1:18" ht="15.75" customHeight="1">
      <c r="A46" s="68">
        <v>2</v>
      </c>
      <c r="B46" s="69">
        <v>2</v>
      </c>
      <c r="C46" s="70">
        <v>1</v>
      </c>
      <c r="D46" s="67">
        <v>1</v>
      </c>
      <c r="E46" s="69">
        <v>1</v>
      </c>
      <c r="F46" s="80"/>
      <c r="G46" s="51" t="s">
        <v>44</v>
      </c>
      <c r="H46" s="40">
        <v>16</v>
      </c>
      <c r="I46" s="108">
        <f>SUM(I47:I62)</f>
        <v>500</v>
      </c>
      <c r="J46" s="108">
        <f>SUM(J47:J62)</f>
        <v>500</v>
      </c>
      <c r="K46" s="109">
        <f>SUM(K47:K62)</f>
        <v>500</v>
      </c>
      <c r="L46" s="109">
        <f>SUM(L47:L62)</f>
        <v>500</v>
      </c>
      <c r="M46" s="5"/>
      <c r="Q46" s="48"/>
      <c r="R46" s="5"/>
    </row>
    <row r="47" spans="1:18" ht="15.75" hidden="1" customHeight="1">
      <c r="A47" s="54">
        <v>2</v>
      </c>
      <c r="B47" s="55">
        <v>2</v>
      </c>
      <c r="C47" s="56">
        <v>1</v>
      </c>
      <c r="D47" s="47">
        <v>1</v>
      </c>
      <c r="E47" s="55">
        <v>1</v>
      </c>
      <c r="F47" s="52">
        <v>1</v>
      </c>
      <c r="G47" s="47" t="s">
        <v>45</v>
      </c>
      <c r="H47" s="40">
        <v>17</v>
      </c>
      <c r="I47" s="105">
        <v>0</v>
      </c>
      <c r="J47" s="105">
        <v>0</v>
      </c>
      <c r="K47" s="105">
        <v>0</v>
      </c>
      <c r="L47" s="105">
        <v>0</v>
      </c>
      <c r="M47" s="5"/>
      <c r="Q47" s="48"/>
      <c r="R47" s="5"/>
    </row>
    <row r="48" spans="1:18" ht="26.25" hidden="1" customHeight="1">
      <c r="A48" s="54">
        <v>2</v>
      </c>
      <c r="B48" s="55">
        <v>2</v>
      </c>
      <c r="C48" s="56">
        <v>1</v>
      </c>
      <c r="D48" s="47">
        <v>1</v>
      </c>
      <c r="E48" s="55">
        <v>1</v>
      </c>
      <c r="F48" s="57">
        <v>2</v>
      </c>
      <c r="G48" s="47" t="s">
        <v>46</v>
      </c>
      <c r="H48" s="40">
        <v>18</v>
      </c>
      <c r="I48" s="105">
        <v>0</v>
      </c>
      <c r="J48" s="105">
        <v>0</v>
      </c>
      <c r="K48" s="105">
        <v>0</v>
      </c>
      <c r="L48" s="105">
        <v>0</v>
      </c>
      <c r="M48" s="5"/>
      <c r="Q48" s="48"/>
      <c r="R48" s="5"/>
    </row>
    <row r="49" spans="1:18" ht="26.25" hidden="1" customHeight="1">
      <c r="A49" s="54">
        <v>2</v>
      </c>
      <c r="B49" s="55">
        <v>2</v>
      </c>
      <c r="C49" s="56">
        <v>1</v>
      </c>
      <c r="D49" s="47">
        <v>1</v>
      </c>
      <c r="E49" s="55">
        <v>1</v>
      </c>
      <c r="F49" s="57">
        <v>5</v>
      </c>
      <c r="G49" s="47" t="s">
        <v>47</v>
      </c>
      <c r="H49" s="40">
        <v>19</v>
      </c>
      <c r="I49" s="105">
        <v>0</v>
      </c>
      <c r="J49" s="105">
        <v>0</v>
      </c>
      <c r="K49" s="105">
        <v>0</v>
      </c>
      <c r="L49" s="105">
        <v>0</v>
      </c>
      <c r="M49" s="5"/>
      <c r="Q49" s="48"/>
      <c r="R49" s="5"/>
    </row>
    <row r="50" spans="1:18" ht="27" hidden="1" customHeight="1">
      <c r="A50" s="54">
        <v>2</v>
      </c>
      <c r="B50" s="55">
        <v>2</v>
      </c>
      <c r="C50" s="56">
        <v>1</v>
      </c>
      <c r="D50" s="47">
        <v>1</v>
      </c>
      <c r="E50" s="55">
        <v>1</v>
      </c>
      <c r="F50" s="57">
        <v>6</v>
      </c>
      <c r="G50" s="47" t="s">
        <v>48</v>
      </c>
      <c r="H50" s="40">
        <v>20</v>
      </c>
      <c r="I50" s="105">
        <v>0</v>
      </c>
      <c r="J50" s="105">
        <v>0</v>
      </c>
      <c r="K50" s="105">
        <v>0</v>
      </c>
      <c r="L50" s="105">
        <v>0</v>
      </c>
      <c r="M50" s="5"/>
      <c r="Q50" s="48"/>
      <c r="R50" s="5"/>
    </row>
    <row r="51" spans="1:18" ht="26.25" hidden="1" customHeight="1">
      <c r="A51" s="62">
        <v>2</v>
      </c>
      <c r="B51" s="44">
        <v>2</v>
      </c>
      <c r="C51" s="43">
        <v>1</v>
      </c>
      <c r="D51" s="51">
        <v>1</v>
      </c>
      <c r="E51" s="44">
        <v>1</v>
      </c>
      <c r="F51" s="45">
        <v>7</v>
      </c>
      <c r="G51" s="51" t="s">
        <v>49</v>
      </c>
      <c r="H51" s="40">
        <v>21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12" hidden="1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11</v>
      </c>
      <c r="G52" s="47" t="s">
        <v>50</v>
      </c>
      <c r="H52" s="40">
        <v>22</v>
      </c>
      <c r="I52" s="106">
        <v>0</v>
      </c>
      <c r="J52" s="105">
        <v>0</v>
      </c>
      <c r="K52" s="105">
        <v>0</v>
      </c>
      <c r="L52" s="105">
        <v>0</v>
      </c>
      <c r="M52" s="5"/>
      <c r="Q52" s="48"/>
      <c r="R52" s="5"/>
    </row>
    <row r="53" spans="1:18" ht="15.75" hidden="1" customHeight="1">
      <c r="A53" s="68">
        <v>2</v>
      </c>
      <c r="B53" s="77">
        <v>2</v>
      </c>
      <c r="C53" s="78">
        <v>1</v>
      </c>
      <c r="D53" s="78">
        <v>1</v>
      </c>
      <c r="E53" s="78">
        <v>1</v>
      </c>
      <c r="F53" s="79">
        <v>12</v>
      </c>
      <c r="G53" s="73" t="s">
        <v>51</v>
      </c>
      <c r="H53" s="40">
        <v>23</v>
      </c>
      <c r="I53" s="110">
        <v>0</v>
      </c>
      <c r="J53" s="105">
        <v>0</v>
      </c>
      <c r="K53" s="105">
        <v>0</v>
      </c>
      <c r="L53" s="105">
        <v>0</v>
      </c>
      <c r="M53" s="5"/>
      <c r="Q53" s="48"/>
      <c r="R53" s="5"/>
    </row>
    <row r="54" spans="1:18" ht="25.5" hidden="1" customHeight="1">
      <c r="A54" s="54">
        <v>2</v>
      </c>
      <c r="B54" s="55">
        <v>2</v>
      </c>
      <c r="C54" s="56">
        <v>1</v>
      </c>
      <c r="D54" s="56">
        <v>1</v>
      </c>
      <c r="E54" s="56">
        <v>1</v>
      </c>
      <c r="F54" s="57">
        <v>14</v>
      </c>
      <c r="G54" s="53" t="s">
        <v>52</v>
      </c>
      <c r="H54" s="40">
        <v>24</v>
      </c>
      <c r="I54" s="106">
        <v>0</v>
      </c>
      <c r="J54" s="106">
        <v>0</v>
      </c>
      <c r="K54" s="106">
        <v>0</v>
      </c>
      <c r="L54" s="106">
        <v>0</v>
      </c>
      <c r="M54" s="5"/>
      <c r="Q54" s="48"/>
      <c r="R54" s="5"/>
    </row>
    <row r="55" spans="1:18" ht="27.75" hidden="1" customHeight="1">
      <c r="A55" s="54">
        <v>2</v>
      </c>
      <c r="B55" s="55">
        <v>2</v>
      </c>
      <c r="C55" s="56">
        <v>1</v>
      </c>
      <c r="D55" s="56">
        <v>1</v>
      </c>
      <c r="E55" s="56">
        <v>1</v>
      </c>
      <c r="F55" s="57">
        <v>15</v>
      </c>
      <c r="G55" s="47" t="s">
        <v>53</v>
      </c>
      <c r="H55" s="40">
        <v>25</v>
      </c>
      <c r="I55" s="106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5.75" hidden="1" customHeight="1">
      <c r="A56" s="54">
        <v>2</v>
      </c>
      <c r="B56" s="55">
        <v>2</v>
      </c>
      <c r="C56" s="56">
        <v>1</v>
      </c>
      <c r="D56" s="56">
        <v>1</v>
      </c>
      <c r="E56" s="56">
        <v>1</v>
      </c>
      <c r="F56" s="57">
        <v>16</v>
      </c>
      <c r="G56" s="47" t="s">
        <v>54</v>
      </c>
      <c r="H56" s="40">
        <v>26</v>
      </c>
      <c r="I56" s="106">
        <v>0</v>
      </c>
      <c r="J56" s="105">
        <v>0</v>
      </c>
      <c r="K56" s="105">
        <v>0</v>
      </c>
      <c r="L56" s="105">
        <v>0</v>
      </c>
      <c r="M56" s="5"/>
      <c r="Q56" s="48"/>
      <c r="R56" s="5"/>
    </row>
    <row r="57" spans="1:18" ht="27.75" hidden="1" customHeight="1">
      <c r="A57" s="54">
        <v>2</v>
      </c>
      <c r="B57" s="55">
        <v>2</v>
      </c>
      <c r="C57" s="56">
        <v>1</v>
      </c>
      <c r="D57" s="56">
        <v>1</v>
      </c>
      <c r="E57" s="56">
        <v>1</v>
      </c>
      <c r="F57" s="57">
        <v>17</v>
      </c>
      <c r="G57" s="47" t="s">
        <v>55</v>
      </c>
      <c r="H57" s="40">
        <v>27</v>
      </c>
      <c r="I57" s="106">
        <v>0</v>
      </c>
      <c r="J57" s="106">
        <v>0</v>
      </c>
      <c r="K57" s="106">
        <v>0</v>
      </c>
      <c r="L57" s="106">
        <v>0</v>
      </c>
      <c r="M57" s="5"/>
      <c r="Q57" s="48"/>
      <c r="R57" s="5"/>
    </row>
    <row r="58" spans="1:18" ht="14.2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20</v>
      </c>
      <c r="G58" s="47" t="s">
        <v>56</v>
      </c>
      <c r="H58" s="40">
        <v>28</v>
      </c>
      <c r="I58" s="106">
        <v>0</v>
      </c>
      <c r="J58" s="105">
        <v>0</v>
      </c>
      <c r="K58" s="105">
        <v>0</v>
      </c>
      <c r="L58" s="105">
        <v>0</v>
      </c>
      <c r="M58" s="5"/>
      <c r="Q58" s="48"/>
      <c r="R58" s="5"/>
    </row>
    <row r="59" spans="1:18" ht="27.75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21</v>
      </c>
      <c r="G59" s="47" t="s">
        <v>57</v>
      </c>
      <c r="H59" s="40">
        <v>29</v>
      </c>
      <c r="I59" s="106">
        <v>500</v>
      </c>
      <c r="J59" s="105">
        <v>500</v>
      </c>
      <c r="K59" s="105">
        <v>500</v>
      </c>
      <c r="L59" s="105">
        <v>500</v>
      </c>
      <c r="M59" s="5"/>
      <c r="Q59" s="48"/>
      <c r="R59" s="5"/>
    </row>
    <row r="60" spans="1:18" ht="12" hidden="1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22</v>
      </c>
      <c r="G60" s="47" t="s">
        <v>58</v>
      </c>
      <c r="H60" s="40">
        <v>30</v>
      </c>
      <c r="I60" s="106">
        <v>0</v>
      </c>
      <c r="J60" s="105">
        <v>0</v>
      </c>
      <c r="K60" s="105">
        <v>0</v>
      </c>
      <c r="L60" s="105">
        <v>0</v>
      </c>
      <c r="M60" s="5"/>
      <c r="Q60" s="48"/>
      <c r="R60" s="5"/>
    </row>
    <row r="61" spans="1:18" ht="12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23</v>
      </c>
      <c r="G61" s="47" t="s">
        <v>59</v>
      </c>
      <c r="H61" s="40">
        <v>31</v>
      </c>
      <c r="I61" s="106">
        <v>0</v>
      </c>
      <c r="J61" s="105">
        <v>0</v>
      </c>
      <c r="K61" s="105">
        <v>0</v>
      </c>
      <c r="L61" s="105">
        <v>0</v>
      </c>
      <c r="M61" s="5"/>
      <c r="Q61" s="48"/>
      <c r="R61" s="5"/>
    </row>
    <row r="62" spans="1:18" ht="15" hidden="1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30</v>
      </c>
      <c r="G62" s="47" t="s">
        <v>60</v>
      </c>
      <c r="H62" s="40">
        <v>32</v>
      </c>
      <c r="I62" s="106">
        <v>0</v>
      </c>
      <c r="J62" s="105">
        <v>0</v>
      </c>
      <c r="K62" s="105">
        <v>0</v>
      </c>
      <c r="L62" s="105">
        <v>0</v>
      </c>
      <c r="M62" s="5"/>
      <c r="Q62" s="48"/>
      <c r="R62" s="5"/>
    </row>
    <row r="63" spans="1:18" ht="14.25" hidden="1" customHeight="1">
      <c r="A63" s="58">
        <v>2</v>
      </c>
      <c r="B63" s="59">
        <v>3</v>
      </c>
      <c r="C63" s="42"/>
      <c r="D63" s="43"/>
      <c r="E63" s="43"/>
      <c r="F63" s="45"/>
      <c r="G63" s="60" t="s">
        <v>61</v>
      </c>
      <c r="H63" s="40">
        <v>33</v>
      </c>
      <c r="I63" s="111">
        <f>I64</f>
        <v>0</v>
      </c>
      <c r="J63" s="111">
        <f>J64</f>
        <v>0</v>
      </c>
      <c r="K63" s="111">
        <f>K64</f>
        <v>0</v>
      </c>
      <c r="L63" s="111">
        <f>L64</f>
        <v>0</v>
      </c>
      <c r="M63" s="5"/>
    </row>
    <row r="64" spans="1:18" ht="13.5" hidden="1" customHeight="1">
      <c r="A64" s="54">
        <v>2</v>
      </c>
      <c r="B64" s="55">
        <v>3</v>
      </c>
      <c r="C64" s="56">
        <v>1</v>
      </c>
      <c r="D64" s="56"/>
      <c r="E64" s="56"/>
      <c r="F64" s="57"/>
      <c r="G64" s="47" t="s">
        <v>62</v>
      </c>
      <c r="H64" s="40">
        <v>34</v>
      </c>
      <c r="I64" s="102">
        <f>SUM(I65+I70+I75)</f>
        <v>0</v>
      </c>
      <c r="J64" s="125">
        <f>SUM(J65+J70+J75)</f>
        <v>0</v>
      </c>
      <c r="K64" s="103">
        <f>SUM(K65+K70+K75)</f>
        <v>0</v>
      </c>
      <c r="L64" s="102">
        <f>SUM(L65+L70+L75)</f>
        <v>0</v>
      </c>
      <c r="M64" s="5"/>
      <c r="Q64" s="5"/>
      <c r="R64" s="48"/>
    </row>
    <row r="65" spans="1:18" ht="15" hidden="1" customHeight="1">
      <c r="A65" s="54">
        <v>2</v>
      </c>
      <c r="B65" s="55">
        <v>3</v>
      </c>
      <c r="C65" s="56">
        <v>1</v>
      </c>
      <c r="D65" s="56">
        <v>1</v>
      </c>
      <c r="E65" s="56"/>
      <c r="F65" s="57"/>
      <c r="G65" s="47" t="s">
        <v>63</v>
      </c>
      <c r="H65" s="40">
        <v>35</v>
      </c>
      <c r="I65" s="102">
        <f>I66</f>
        <v>0</v>
      </c>
      <c r="J65" s="125">
        <f>J66</f>
        <v>0</v>
      </c>
      <c r="K65" s="103">
        <f>K66</f>
        <v>0</v>
      </c>
      <c r="L65" s="102">
        <f>L66</f>
        <v>0</v>
      </c>
      <c r="M65" s="5"/>
      <c r="Q65" s="48"/>
      <c r="R65" s="5"/>
    </row>
    <row r="66" spans="1:18" ht="13.5" hidden="1" customHeight="1">
      <c r="A66" s="54">
        <v>2</v>
      </c>
      <c r="B66" s="55">
        <v>3</v>
      </c>
      <c r="C66" s="56">
        <v>1</v>
      </c>
      <c r="D66" s="56">
        <v>1</v>
      </c>
      <c r="E66" s="56">
        <v>1</v>
      </c>
      <c r="F66" s="57"/>
      <c r="G66" s="47" t="s">
        <v>63</v>
      </c>
      <c r="H66" s="40">
        <v>36</v>
      </c>
      <c r="I66" s="102">
        <f>SUM(I67:I69)</f>
        <v>0</v>
      </c>
      <c r="J66" s="125">
        <f>SUM(J67:J69)</f>
        <v>0</v>
      </c>
      <c r="K66" s="103">
        <f>SUM(K67:K69)</f>
        <v>0</v>
      </c>
      <c r="L66" s="102">
        <f>SUM(L67:L69)</f>
        <v>0</v>
      </c>
      <c r="M66" s="5"/>
      <c r="Q66" s="48"/>
      <c r="R66" s="5"/>
    </row>
    <row r="67" spans="1:18" s="61" customFormat="1" ht="25.5" hidden="1" customHeight="1">
      <c r="A67" s="54">
        <v>2</v>
      </c>
      <c r="B67" s="55">
        <v>3</v>
      </c>
      <c r="C67" s="56">
        <v>1</v>
      </c>
      <c r="D67" s="56">
        <v>1</v>
      </c>
      <c r="E67" s="56">
        <v>1</v>
      </c>
      <c r="F67" s="57">
        <v>1</v>
      </c>
      <c r="G67" s="47" t="s">
        <v>64</v>
      </c>
      <c r="H67" s="40">
        <v>37</v>
      </c>
      <c r="I67" s="106">
        <v>0</v>
      </c>
      <c r="J67" s="106">
        <v>0</v>
      </c>
      <c r="K67" s="106">
        <v>0</v>
      </c>
      <c r="L67" s="106">
        <v>0</v>
      </c>
      <c r="Q67" s="48"/>
      <c r="R67" s="5"/>
    </row>
    <row r="68" spans="1:18" ht="19.5" hidden="1" customHeight="1">
      <c r="A68" s="54">
        <v>2</v>
      </c>
      <c r="B68" s="44">
        <v>3</v>
      </c>
      <c r="C68" s="43">
        <v>1</v>
      </c>
      <c r="D68" s="43">
        <v>1</v>
      </c>
      <c r="E68" s="43">
        <v>1</v>
      </c>
      <c r="F68" s="45">
        <v>2</v>
      </c>
      <c r="G68" s="51" t="s">
        <v>65</v>
      </c>
      <c r="H68" s="40">
        <v>38</v>
      </c>
      <c r="I68" s="104">
        <v>0</v>
      </c>
      <c r="J68" s="104">
        <v>0</v>
      </c>
      <c r="K68" s="104">
        <v>0</v>
      </c>
      <c r="L68" s="104">
        <v>0</v>
      </c>
      <c r="M68" s="5"/>
      <c r="Q68" s="48"/>
      <c r="R68" s="5"/>
    </row>
    <row r="69" spans="1:18" ht="16.5" hidden="1" customHeight="1">
      <c r="A69" s="55">
        <v>2</v>
      </c>
      <c r="B69" s="56">
        <v>3</v>
      </c>
      <c r="C69" s="56">
        <v>1</v>
      </c>
      <c r="D69" s="56">
        <v>1</v>
      </c>
      <c r="E69" s="56">
        <v>1</v>
      </c>
      <c r="F69" s="57">
        <v>3</v>
      </c>
      <c r="G69" s="47" t="s">
        <v>66</v>
      </c>
      <c r="H69" s="40">
        <v>39</v>
      </c>
      <c r="I69" s="106">
        <v>0</v>
      </c>
      <c r="J69" s="106">
        <v>0</v>
      </c>
      <c r="K69" s="106">
        <v>0</v>
      </c>
      <c r="L69" s="106">
        <v>0</v>
      </c>
      <c r="M69" s="5"/>
      <c r="Q69" s="48"/>
      <c r="R69" s="5"/>
    </row>
    <row r="70" spans="1:18" ht="29.25" hidden="1" customHeight="1">
      <c r="A70" s="44">
        <v>2</v>
      </c>
      <c r="B70" s="43">
        <v>3</v>
      </c>
      <c r="C70" s="43">
        <v>1</v>
      </c>
      <c r="D70" s="43">
        <v>2</v>
      </c>
      <c r="E70" s="43"/>
      <c r="F70" s="45"/>
      <c r="G70" s="51" t="s">
        <v>67</v>
      </c>
      <c r="H70" s="40">
        <v>40</v>
      </c>
      <c r="I70" s="111">
        <f>I71</f>
        <v>0</v>
      </c>
      <c r="J70" s="112">
        <f>J71</f>
        <v>0</v>
      </c>
      <c r="K70" s="113">
        <f>K71</f>
        <v>0</v>
      </c>
      <c r="L70" s="113">
        <f>L71</f>
        <v>0</v>
      </c>
      <c r="M70" s="5"/>
      <c r="Q70" s="48"/>
      <c r="R70" s="5"/>
    </row>
    <row r="71" spans="1:18" ht="27" hidden="1" customHeight="1">
      <c r="A71" s="69">
        <v>2</v>
      </c>
      <c r="B71" s="70">
        <v>3</v>
      </c>
      <c r="C71" s="70">
        <v>1</v>
      </c>
      <c r="D71" s="70">
        <v>2</v>
      </c>
      <c r="E71" s="70">
        <v>1</v>
      </c>
      <c r="F71" s="80"/>
      <c r="G71" s="51" t="s">
        <v>67</v>
      </c>
      <c r="H71" s="40">
        <v>41</v>
      </c>
      <c r="I71" s="107">
        <f>SUM(I72:I74)</f>
        <v>0</v>
      </c>
      <c r="J71" s="114">
        <f>SUM(J72:J74)</f>
        <v>0</v>
      </c>
      <c r="K71" s="115">
        <f>SUM(K72:K74)</f>
        <v>0</v>
      </c>
      <c r="L71" s="103">
        <f>SUM(L72:L74)</f>
        <v>0</v>
      </c>
      <c r="M71" s="5"/>
      <c r="Q71" s="48"/>
      <c r="R71" s="5"/>
    </row>
    <row r="72" spans="1:18" s="61" customFormat="1" ht="27" hidden="1" customHeight="1">
      <c r="A72" s="55">
        <v>2</v>
      </c>
      <c r="B72" s="56">
        <v>3</v>
      </c>
      <c r="C72" s="56">
        <v>1</v>
      </c>
      <c r="D72" s="56">
        <v>2</v>
      </c>
      <c r="E72" s="56">
        <v>1</v>
      </c>
      <c r="F72" s="57">
        <v>1</v>
      </c>
      <c r="G72" s="54" t="s">
        <v>64</v>
      </c>
      <c r="H72" s="40">
        <v>42</v>
      </c>
      <c r="I72" s="106">
        <v>0</v>
      </c>
      <c r="J72" s="106">
        <v>0</v>
      </c>
      <c r="K72" s="106">
        <v>0</v>
      </c>
      <c r="L72" s="106">
        <v>0</v>
      </c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2</v>
      </c>
      <c r="E73" s="56">
        <v>1</v>
      </c>
      <c r="F73" s="57">
        <v>2</v>
      </c>
      <c r="G73" s="54" t="s">
        <v>65</v>
      </c>
      <c r="H73" s="40">
        <v>43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15" hidden="1" customHeight="1">
      <c r="A74" s="55">
        <v>2</v>
      </c>
      <c r="B74" s="56">
        <v>3</v>
      </c>
      <c r="C74" s="56">
        <v>1</v>
      </c>
      <c r="D74" s="56">
        <v>2</v>
      </c>
      <c r="E74" s="56">
        <v>1</v>
      </c>
      <c r="F74" s="57">
        <v>3</v>
      </c>
      <c r="G74" s="54" t="s">
        <v>66</v>
      </c>
      <c r="H74" s="40">
        <v>44</v>
      </c>
      <c r="I74" s="106">
        <v>0</v>
      </c>
      <c r="J74" s="106">
        <v>0</v>
      </c>
      <c r="K74" s="106">
        <v>0</v>
      </c>
      <c r="L74" s="106">
        <v>0</v>
      </c>
      <c r="M74" s="5"/>
      <c r="Q74" s="48"/>
      <c r="R74" s="5"/>
    </row>
    <row r="75" spans="1:18" ht="27.75" hidden="1" customHeight="1">
      <c r="A75" s="55">
        <v>2</v>
      </c>
      <c r="B75" s="56">
        <v>3</v>
      </c>
      <c r="C75" s="56">
        <v>1</v>
      </c>
      <c r="D75" s="56">
        <v>3</v>
      </c>
      <c r="E75" s="56"/>
      <c r="F75" s="57"/>
      <c r="G75" s="54" t="s">
        <v>68</v>
      </c>
      <c r="H75" s="40">
        <v>45</v>
      </c>
      <c r="I75" s="102">
        <f>I76</f>
        <v>0</v>
      </c>
      <c r="J75" s="125">
        <f>J76</f>
        <v>0</v>
      </c>
      <c r="K75" s="103">
        <f>K76</f>
        <v>0</v>
      </c>
      <c r="L75" s="103">
        <f>L76</f>
        <v>0</v>
      </c>
      <c r="M75" s="5"/>
      <c r="Q75" s="48"/>
      <c r="R75" s="5"/>
    </row>
    <row r="76" spans="1:18" ht="26.25" hidden="1" customHeight="1">
      <c r="A76" s="55">
        <v>2</v>
      </c>
      <c r="B76" s="56">
        <v>3</v>
      </c>
      <c r="C76" s="56">
        <v>1</v>
      </c>
      <c r="D76" s="56">
        <v>3</v>
      </c>
      <c r="E76" s="56">
        <v>1</v>
      </c>
      <c r="F76" s="57"/>
      <c r="G76" s="54" t="s">
        <v>69</v>
      </c>
      <c r="H76" s="40">
        <v>46</v>
      </c>
      <c r="I76" s="102">
        <f>SUM(I77:I79)</f>
        <v>0</v>
      </c>
      <c r="J76" s="125">
        <f>SUM(J77:J79)</f>
        <v>0</v>
      </c>
      <c r="K76" s="103">
        <f>SUM(K77:K79)</f>
        <v>0</v>
      </c>
      <c r="L76" s="103">
        <f>SUM(L77:L79)</f>
        <v>0</v>
      </c>
      <c r="M76" s="5"/>
      <c r="Q76" s="48"/>
      <c r="R76" s="5"/>
    </row>
    <row r="77" spans="1:18" ht="15" hidden="1" customHeight="1">
      <c r="A77" s="44">
        <v>2</v>
      </c>
      <c r="B77" s="43">
        <v>3</v>
      </c>
      <c r="C77" s="43">
        <v>1</v>
      </c>
      <c r="D77" s="43">
        <v>3</v>
      </c>
      <c r="E77" s="43">
        <v>1</v>
      </c>
      <c r="F77" s="45">
        <v>1</v>
      </c>
      <c r="G77" s="62" t="s">
        <v>70</v>
      </c>
      <c r="H77" s="40">
        <v>47</v>
      </c>
      <c r="I77" s="104">
        <v>0</v>
      </c>
      <c r="J77" s="104">
        <v>0</v>
      </c>
      <c r="K77" s="104">
        <v>0</v>
      </c>
      <c r="L77" s="104">
        <v>0</v>
      </c>
      <c r="M77" s="5"/>
      <c r="Q77" s="48"/>
      <c r="R77" s="5"/>
    </row>
    <row r="78" spans="1:18" ht="16.5" hidden="1" customHeight="1">
      <c r="A78" s="55">
        <v>2</v>
      </c>
      <c r="B78" s="56">
        <v>3</v>
      </c>
      <c r="C78" s="56">
        <v>1</v>
      </c>
      <c r="D78" s="56">
        <v>3</v>
      </c>
      <c r="E78" s="56">
        <v>1</v>
      </c>
      <c r="F78" s="57">
        <v>2</v>
      </c>
      <c r="G78" s="54" t="s">
        <v>71</v>
      </c>
      <c r="H78" s="40">
        <v>48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17.25" hidden="1" customHeight="1">
      <c r="A79" s="44">
        <v>2</v>
      </c>
      <c r="B79" s="43">
        <v>3</v>
      </c>
      <c r="C79" s="43">
        <v>1</v>
      </c>
      <c r="D79" s="43">
        <v>3</v>
      </c>
      <c r="E79" s="43">
        <v>1</v>
      </c>
      <c r="F79" s="45">
        <v>3</v>
      </c>
      <c r="G79" s="62" t="s">
        <v>72</v>
      </c>
      <c r="H79" s="40">
        <v>49</v>
      </c>
      <c r="I79" s="104">
        <v>0</v>
      </c>
      <c r="J79" s="104">
        <v>0</v>
      </c>
      <c r="K79" s="104">
        <v>0</v>
      </c>
      <c r="L79" s="104">
        <v>0</v>
      </c>
      <c r="M79" s="5"/>
      <c r="Q79" s="48"/>
      <c r="R79" s="5"/>
    </row>
    <row r="80" spans="1:18" ht="12.75" hidden="1" customHeight="1">
      <c r="A80" s="44">
        <v>2</v>
      </c>
      <c r="B80" s="43">
        <v>3</v>
      </c>
      <c r="C80" s="43">
        <v>2</v>
      </c>
      <c r="D80" s="43"/>
      <c r="E80" s="43"/>
      <c r="F80" s="45"/>
      <c r="G80" s="62" t="s">
        <v>73</v>
      </c>
      <c r="H80" s="40">
        <v>50</v>
      </c>
      <c r="I80" s="102">
        <f t="shared" ref="I80:L81" si="2">I81</f>
        <v>0</v>
      </c>
      <c r="J80" s="102">
        <f t="shared" si="2"/>
        <v>0</v>
      </c>
      <c r="K80" s="102">
        <f t="shared" si="2"/>
        <v>0</v>
      </c>
      <c r="L80" s="102">
        <f t="shared" si="2"/>
        <v>0</v>
      </c>
      <c r="M80" s="5"/>
    </row>
    <row r="81" spans="1:13" ht="12" hidden="1" customHeight="1">
      <c r="A81" s="44">
        <v>2</v>
      </c>
      <c r="B81" s="43">
        <v>3</v>
      </c>
      <c r="C81" s="43">
        <v>2</v>
      </c>
      <c r="D81" s="43">
        <v>1</v>
      </c>
      <c r="E81" s="43"/>
      <c r="F81" s="45"/>
      <c r="G81" s="62" t="s">
        <v>73</v>
      </c>
      <c r="H81" s="40">
        <v>51</v>
      </c>
      <c r="I81" s="102">
        <f t="shared" si="2"/>
        <v>0</v>
      </c>
      <c r="J81" s="102">
        <f t="shared" si="2"/>
        <v>0</v>
      </c>
      <c r="K81" s="102">
        <f t="shared" si="2"/>
        <v>0</v>
      </c>
      <c r="L81" s="102">
        <f t="shared" si="2"/>
        <v>0</v>
      </c>
      <c r="M81" s="5"/>
    </row>
    <row r="82" spans="1:13" ht="15.75" hidden="1" customHeight="1">
      <c r="A82" s="44">
        <v>2</v>
      </c>
      <c r="B82" s="43">
        <v>3</v>
      </c>
      <c r="C82" s="43">
        <v>2</v>
      </c>
      <c r="D82" s="43">
        <v>1</v>
      </c>
      <c r="E82" s="43">
        <v>1</v>
      </c>
      <c r="F82" s="45"/>
      <c r="G82" s="62" t="s">
        <v>73</v>
      </c>
      <c r="H82" s="40">
        <v>52</v>
      </c>
      <c r="I82" s="102">
        <f>SUM(I83)</f>
        <v>0</v>
      </c>
      <c r="J82" s="102">
        <f>SUM(J83)</f>
        <v>0</v>
      </c>
      <c r="K82" s="102">
        <f>SUM(K83)</f>
        <v>0</v>
      </c>
      <c r="L82" s="102">
        <f>SUM(L83)</f>
        <v>0</v>
      </c>
      <c r="M82" s="5"/>
    </row>
    <row r="83" spans="1:13" ht="13.5" hidden="1" customHeight="1">
      <c r="A83" s="44">
        <v>2</v>
      </c>
      <c r="B83" s="43">
        <v>3</v>
      </c>
      <c r="C83" s="43">
        <v>2</v>
      </c>
      <c r="D83" s="43">
        <v>1</v>
      </c>
      <c r="E83" s="43">
        <v>1</v>
      </c>
      <c r="F83" s="45">
        <v>1</v>
      </c>
      <c r="G83" s="62" t="s">
        <v>73</v>
      </c>
      <c r="H83" s="40">
        <v>53</v>
      </c>
      <c r="I83" s="106">
        <v>0</v>
      </c>
      <c r="J83" s="106">
        <v>0</v>
      </c>
      <c r="K83" s="106">
        <v>0</v>
      </c>
      <c r="L83" s="106">
        <v>0</v>
      </c>
      <c r="M83" s="5"/>
    </row>
    <row r="84" spans="1:13" ht="16.5" hidden="1" customHeight="1">
      <c r="A84" s="36">
        <v>2</v>
      </c>
      <c r="B84" s="37">
        <v>4</v>
      </c>
      <c r="C84" s="37"/>
      <c r="D84" s="37"/>
      <c r="E84" s="37"/>
      <c r="F84" s="39"/>
      <c r="G84" s="63" t="s">
        <v>74</v>
      </c>
      <c r="H84" s="40">
        <v>54</v>
      </c>
      <c r="I84" s="102">
        <f t="shared" ref="I84:L86" si="3">I85</f>
        <v>0</v>
      </c>
      <c r="J84" s="125">
        <f t="shared" si="3"/>
        <v>0</v>
      </c>
      <c r="K84" s="103">
        <f t="shared" si="3"/>
        <v>0</v>
      </c>
      <c r="L84" s="103">
        <f t="shared" si="3"/>
        <v>0</v>
      </c>
      <c r="M84" s="5"/>
    </row>
    <row r="85" spans="1:13" ht="15.75" hidden="1" customHeight="1">
      <c r="A85" s="55">
        <v>2</v>
      </c>
      <c r="B85" s="56">
        <v>4</v>
      </c>
      <c r="C85" s="56">
        <v>1</v>
      </c>
      <c r="D85" s="56"/>
      <c r="E85" s="56"/>
      <c r="F85" s="57"/>
      <c r="G85" s="54" t="s">
        <v>75</v>
      </c>
      <c r="H85" s="40">
        <v>55</v>
      </c>
      <c r="I85" s="102">
        <f t="shared" si="3"/>
        <v>0</v>
      </c>
      <c r="J85" s="125">
        <f t="shared" si="3"/>
        <v>0</v>
      </c>
      <c r="K85" s="103">
        <f t="shared" si="3"/>
        <v>0</v>
      </c>
      <c r="L85" s="103">
        <f t="shared" si="3"/>
        <v>0</v>
      </c>
      <c r="M85" s="5"/>
    </row>
    <row r="86" spans="1:13" ht="17.25" hidden="1" customHeight="1">
      <c r="A86" s="55">
        <v>2</v>
      </c>
      <c r="B86" s="56">
        <v>4</v>
      </c>
      <c r="C86" s="56">
        <v>1</v>
      </c>
      <c r="D86" s="56">
        <v>1</v>
      </c>
      <c r="E86" s="56"/>
      <c r="F86" s="57"/>
      <c r="G86" s="54" t="s">
        <v>75</v>
      </c>
      <c r="H86" s="40">
        <v>56</v>
      </c>
      <c r="I86" s="102">
        <f t="shared" si="3"/>
        <v>0</v>
      </c>
      <c r="J86" s="125">
        <f t="shared" si="3"/>
        <v>0</v>
      </c>
      <c r="K86" s="103">
        <f t="shared" si="3"/>
        <v>0</v>
      </c>
      <c r="L86" s="103">
        <f t="shared" si="3"/>
        <v>0</v>
      </c>
      <c r="M86" s="5"/>
    </row>
    <row r="87" spans="1:13" ht="18" hidden="1" customHeight="1">
      <c r="A87" s="55">
        <v>2</v>
      </c>
      <c r="B87" s="56">
        <v>4</v>
      </c>
      <c r="C87" s="56">
        <v>1</v>
      </c>
      <c r="D87" s="56">
        <v>1</v>
      </c>
      <c r="E87" s="56">
        <v>1</v>
      </c>
      <c r="F87" s="57"/>
      <c r="G87" s="54" t="s">
        <v>75</v>
      </c>
      <c r="H87" s="40">
        <v>57</v>
      </c>
      <c r="I87" s="102">
        <f>SUM(I88:I90)</f>
        <v>0</v>
      </c>
      <c r="J87" s="125">
        <f>SUM(J88:J90)</f>
        <v>0</v>
      </c>
      <c r="K87" s="103">
        <f>SUM(K88:K90)</f>
        <v>0</v>
      </c>
      <c r="L87" s="103">
        <f>SUM(L88:L90)</f>
        <v>0</v>
      </c>
      <c r="M87" s="5"/>
    </row>
    <row r="88" spans="1:13" ht="14.25" hidden="1" customHeight="1">
      <c r="A88" s="55">
        <v>2</v>
      </c>
      <c r="B88" s="56">
        <v>4</v>
      </c>
      <c r="C88" s="56">
        <v>1</v>
      </c>
      <c r="D88" s="56">
        <v>1</v>
      </c>
      <c r="E88" s="56">
        <v>1</v>
      </c>
      <c r="F88" s="57">
        <v>1</v>
      </c>
      <c r="G88" s="54" t="s">
        <v>76</v>
      </c>
      <c r="H88" s="40">
        <v>58</v>
      </c>
      <c r="I88" s="106">
        <v>0</v>
      </c>
      <c r="J88" s="106">
        <v>0</v>
      </c>
      <c r="K88" s="106">
        <v>0</v>
      </c>
      <c r="L88" s="106">
        <v>0</v>
      </c>
      <c r="M88" s="5"/>
    </row>
    <row r="89" spans="1:13" ht="13.5" hidden="1" customHeight="1">
      <c r="A89" s="55">
        <v>2</v>
      </c>
      <c r="B89" s="55">
        <v>4</v>
      </c>
      <c r="C89" s="55">
        <v>1</v>
      </c>
      <c r="D89" s="56">
        <v>1</v>
      </c>
      <c r="E89" s="56">
        <v>1</v>
      </c>
      <c r="F89" s="64">
        <v>2</v>
      </c>
      <c r="G89" s="47" t="s">
        <v>77</v>
      </c>
      <c r="H89" s="40">
        <v>59</v>
      </c>
      <c r="I89" s="106">
        <v>0</v>
      </c>
      <c r="J89" s="106">
        <v>0</v>
      </c>
      <c r="K89" s="106">
        <v>0</v>
      </c>
      <c r="L89" s="106">
        <v>0</v>
      </c>
      <c r="M89" s="5"/>
    </row>
    <row r="90" spans="1:13" ht="12.75" hidden="1" customHeight="1">
      <c r="A90" s="55">
        <v>2</v>
      </c>
      <c r="B90" s="56">
        <v>4</v>
      </c>
      <c r="C90" s="55">
        <v>1</v>
      </c>
      <c r="D90" s="56">
        <v>1</v>
      </c>
      <c r="E90" s="56">
        <v>1</v>
      </c>
      <c r="F90" s="64">
        <v>3</v>
      </c>
      <c r="G90" s="47" t="s">
        <v>78</v>
      </c>
      <c r="H90" s="40">
        <v>60</v>
      </c>
      <c r="I90" s="106">
        <v>0</v>
      </c>
      <c r="J90" s="106">
        <v>0</v>
      </c>
      <c r="K90" s="106">
        <v>0</v>
      </c>
      <c r="L90" s="106">
        <v>0</v>
      </c>
    </row>
    <row r="91" spans="1:13" ht="12.75" hidden="1" customHeight="1">
      <c r="A91" s="36">
        <v>2</v>
      </c>
      <c r="B91" s="37">
        <v>5</v>
      </c>
      <c r="C91" s="36"/>
      <c r="D91" s="37"/>
      <c r="E91" s="37"/>
      <c r="F91" s="65"/>
      <c r="G91" s="38" t="s">
        <v>79</v>
      </c>
      <c r="H91" s="40">
        <v>61</v>
      </c>
      <c r="I91" s="102">
        <f>SUM(I92+I97+I102)</f>
        <v>0</v>
      </c>
      <c r="J91" s="125">
        <f>SUM(J92+J97+J102)</f>
        <v>0</v>
      </c>
      <c r="K91" s="103">
        <f>SUM(K92+K97+K102)</f>
        <v>0</v>
      </c>
      <c r="L91" s="103">
        <f>SUM(L92+L97+L102)</f>
        <v>0</v>
      </c>
    </row>
    <row r="92" spans="1:13" ht="12.75" hidden="1" customHeight="1">
      <c r="A92" s="44">
        <v>2</v>
      </c>
      <c r="B92" s="43">
        <v>5</v>
      </c>
      <c r="C92" s="44">
        <v>1</v>
      </c>
      <c r="D92" s="43"/>
      <c r="E92" s="43"/>
      <c r="F92" s="66"/>
      <c r="G92" s="51" t="s">
        <v>80</v>
      </c>
      <c r="H92" s="40">
        <v>62</v>
      </c>
      <c r="I92" s="111">
        <f t="shared" ref="I92:L93" si="4">I93</f>
        <v>0</v>
      </c>
      <c r="J92" s="112">
        <f t="shared" si="4"/>
        <v>0</v>
      </c>
      <c r="K92" s="113">
        <f t="shared" si="4"/>
        <v>0</v>
      </c>
      <c r="L92" s="113">
        <f t="shared" si="4"/>
        <v>0</v>
      </c>
    </row>
    <row r="93" spans="1:13" ht="12.75" hidden="1" customHeight="1">
      <c r="A93" s="55">
        <v>2</v>
      </c>
      <c r="B93" s="56">
        <v>5</v>
      </c>
      <c r="C93" s="55">
        <v>1</v>
      </c>
      <c r="D93" s="56">
        <v>1</v>
      </c>
      <c r="E93" s="56"/>
      <c r="F93" s="64"/>
      <c r="G93" s="47" t="s">
        <v>80</v>
      </c>
      <c r="H93" s="40">
        <v>63</v>
      </c>
      <c r="I93" s="102">
        <f t="shared" si="4"/>
        <v>0</v>
      </c>
      <c r="J93" s="125">
        <f t="shared" si="4"/>
        <v>0</v>
      </c>
      <c r="K93" s="103">
        <f t="shared" si="4"/>
        <v>0</v>
      </c>
      <c r="L93" s="103">
        <f t="shared" si="4"/>
        <v>0</v>
      </c>
    </row>
    <row r="94" spans="1:13" ht="12.75" hidden="1" customHeight="1">
      <c r="A94" s="55">
        <v>2</v>
      </c>
      <c r="B94" s="56">
        <v>5</v>
      </c>
      <c r="C94" s="55">
        <v>1</v>
      </c>
      <c r="D94" s="56">
        <v>1</v>
      </c>
      <c r="E94" s="56">
        <v>1</v>
      </c>
      <c r="F94" s="64"/>
      <c r="G94" s="47" t="s">
        <v>80</v>
      </c>
      <c r="H94" s="40">
        <v>64</v>
      </c>
      <c r="I94" s="102">
        <f>SUM(I95:I96)</f>
        <v>0</v>
      </c>
      <c r="J94" s="125">
        <f>SUM(J95:J96)</f>
        <v>0</v>
      </c>
      <c r="K94" s="103">
        <f>SUM(K95:K96)</f>
        <v>0</v>
      </c>
      <c r="L94" s="103">
        <f>SUM(L95:L96)</f>
        <v>0</v>
      </c>
    </row>
    <row r="95" spans="1:13" ht="25.5" hidden="1" customHeight="1">
      <c r="A95" s="55">
        <v>2</v>
      </c>
      <c r="B95" s="56">
        <v>5</v>
      </c>
      <c r="C95" s="55">
        <v>1</v>
      </c>
      <c r="D95" s="56">
        <v>1</v>
      </c>
      <c r="E95" s="56">
        <v>1</v>
      </c>
      <c r="F95" s="64">
        <v>1</v>
      </c>
      <c r="G95" s="47" t="s">
        <v>81</v>
      </c>
      <c r="H95" s="40">
        <v>65</v>
      </c>
      <c r="I95" s="106">
        <v>0</v>
      </c>
      <c r="J95" s="106">
        <v>0</v>
      </c>
      <c r="K95" s="106">
        <v>0</v>
      </c>
      <c r="L95" s="106">
        <v>0</v>
      </c>
      <c r="M95" s="5"/>
    </row>
    <row r="96" spans="1:13" ht="15.75" hidden="1" customHeight="1">
      <c r="A96" s="55">
        <v>2</v>
      </c>
      <c r="B96" s="56">
        <v>5</v>
      </c>
      <c r="C96" s="55">
        <v>1</v>
      </c>
      <c r="D96" s="56">
        <v>1</v>
      </c>
      <c r="E96" s="56">
        <v>1</v>
      </c>
      <c r="F96" s="64">
        <v>2</v>
      </c>
      <c r="G96" s="47" t="s">
        <v>82</v>
      </c>
      <c r="H96" s="40">
        <v>66</v>
      </c>
      <c r="I96" s="106">
        <v>0</v>
      </c>
      <c r="J96" s="106">
        <v>0</v>
      </c>
      <c r="K96" s="106">
        <v>0</v>
      </c>
      <c r="L96" s="106">
        <v>0</v>
      </c>
      <c r="M96" s="5"/>
    </row>
    <row r="97" spans="1:13" ht="12" hidden="1" customHeight="1">
      <c r="A97" s="55">
        <v>2</v>
      </c>
      <c r="B97" s="56">
        <v>5</v>
      </c>
      <c r="C97" s="55">
        <v>2</v>
      </c>
      <c r="D97" s="56"/>
      <c r="E97" s="56"/>
      <c r="F97" s="64"/>
      <c r="G97" s="47" t="s">
        <v>83</v>
      </c>
      <c r="H97" s="40">
        <v>67</v>
      </c>
      <c r="I97" s="102">
        <f t="shared" ref="I97:L98" si="5">I98</f>
        <v>0</v>
      </c>
      <c r="J97" s="125">
        <f t="shared" si="5"/>
        <v>0</v>
      </c>
      <c r="K97" s="103">
        <f t="shared" si="5"/>
        <v>0</v>
      </c>
      <c r="L97" s="102">
        <f t="shared" si="5"/>
        <v>0</v>
      </c>
      <c r="M97" s="5"/>
    </row>
    <row r="98" spans="1:13" ht="15.75" hidden="1" customHeight="1">
      <c r="A98" s="54">
        <v>2</v>
      </c>
      <c r="B98" s="55">
        <v>5</v>
      </c>
      <c r="C98" s="56">
        <v>2</v>
      </c>
      <c r="D98" s="47">
        <v>1</v>
      </c>
      <c r="E98" s="55"/>
      <c r="F98" s="64"/>
      <c r="G98" s="47" t="s">
        <v>83</v>
      </c>
      <c r="H98" s="40">
        <v>68</v>
      </c>
      <c r="I98" s="102">
        <f t="shared" si="5"/>
        <v>0</v>
      </c>
      <c r="J98" s="125">
        <f t="shared" si="5"/>
        <v>0</v>
      </c>
      <c r="K98" s="103">
        <f t="shared" si="5"/>
        <v>0</v>
      </c>
      <c r="L98" s="102">
        <f t="shared" si="5"/>
        <v>0</v>
      </c>
      <c r="M98" s="5"/>
    </row>
    <row r="99" spans="1:13" ht="15" hidden="1" customHeight="1">
      <c r="A99" s="54">
        <v>2</v>
      </c>
      <c r="B99" s="55">
        <v>5</v>
      </c>
      <c r="C99" s="56">
        <v>2</v>
      </c>
      <c r="D99" s="47">
        <v>1</v>
      </c>
      <c r="E99" s="55">
        <v>1</v>
      </c>
      <c r="F99" s="64"/>
      <c r="G99" s="47" t="s">
        <v>83</v>
      </c>
      <c r="H99" s="40">
        <v>69</v>
      </c>
      <c r="I99" s="102">
        <f>SUM(I100:I101)</f>
        <v>0</v>
      </c>
      <c r="J99" s="125">
        <f>SUM(J100:J101)</f>
        <v>0</v>
      </c>
      <c r="K99" s="103">
        <f>SUM(K100:K101)</f>
        <v>0</v>
      </c>
      <c r="L99" s="102">
        <f>SUM(L100:L101)</f>
        <v>0</v>
      </c>
      <c r="M99" s="5"/>
    </row>
    <row r="100" spans="1:13" ht="25.5" hidden="1" customHeight="1">
      <c r="A100" s="54">
        <v>2</v>
      </c>
      <c r="B100" s="55">
        <v>5</v>
      </c>
      <c r="C100" s="56">
        <v>2</v>
      </c>
      <c r="D100" s="47">
        <v>1</v>
      </c>
      <c r="E100" s="55">
        <v>1</v>
      </c>
      <c r="F100" s="64">
        <v>1</v>
      </c>
      <c r="G100" s="47" t="s">
        <v>84</v>
      </c>
      <c r="H100" s="40">
        <v>70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25.5" hidden="1" customHeight="1">
      <c r="A101" s="54">
        <v>2</v>
      </c>
      <c r="B101" s="55">
        <v>5</v>
      </c>
      <c r="C101" s="56">
        <v>2</v>
      </c>
      <c r="D101" s="47">
        <v>1</v>
      </c>
      <c r="E101" s="55">
        <v>1</v>
      </c>
      <c r="F101" s="64">
        <v>2</v>
      </c>
      <c r="G101" s="47" t="s">
        <v>85</v>
      </c>
      <c r="H101" s="40">
        <v>71</v>
      </c>
      <c r="I101" s="106">
        <v>0</v>
      </c>
      <c r="J101" s="106">
        <v>0</v>
      </c>
      <c r="K101" s="106">
        <v>0</v>
      </c>
      <c r="L101" s="106">
        <v>0</v>
      </c>
      <c r="M101" s="5"/>
    </row>
    <row r="102" spans="1:13" ht="28.5" hidden="1" customHeight="1">
      <c r="A102" s="54">
        <v>2</v>
      </c>
      <c r="B102" s="55">
        <v>5</v>
      </c>
      <c r="C102" s="56">
        <v>3</v>
      </c>
      <c r="D102" s="47"/>
      <c r="E102" s="55"/>
      <c r="F102" s="64"/>
      <c r="G102" s="47" t="s">
        <v>86</v>
      </c>
      <c r="H102" s="40">
        <v>72</v>
      </c>
      <c r="I102" s="102">
        <f>I103+I107</f>
        <v>0</v>
      </c>
      <c r="J102" s="102">
        <f>J103+J107</f>
        <v>0</v>
      </c>
      <c r="K102" s="102">
        <f>K103+K107</f>
        <v>0</v>
      </c>
      <c r="L102" s="102">
        <f>L103+L107</f>
        <v>0</v>
      </c>
      <c r="M102" s="5"/>
    </row>
    <row r="103" spans="1:13" ht="27" hidden="1" customHeight="1">
      <c r="A103" s="54">
        <v>2</v>
      </c>
      <c r="B103" s="55">
        <v>5</v>
      </c>
      <c r="C103" s="56">
        <v>3</v>
      </c>
      <c r="D103" s="47">
        <v>1</v>
      </c>
      <c r="E103" s="55"/>
      <c r="F103" s="64"/>
      <c r="G103" s="47" t="s">
        <v>87</v>
      </c>
      <c r="H103" s="40">
        <v>73</v>
      </c>
      <c r="I103" s="102">
        <f>I104</f>
        <v>0</v>
      </c>
      <c r="J103" s="125">
        <f>J104</f>
        <v>0</v>
      </c>
      <c r="K103" s="103">
        <f>K104</f>
        <v>0</v>
      </c>
      <c r="L103" s="102">
        <f>L104</f>
        <v>0</v>
      </c>
      <c r="M103" s="5"/>
    </row>
    <row r="104" spans="1:13" ht="30" hidden="1" customHeight="1">
      <c r="A104" s="68">
        <v>2</v>
      </c>
      <c r="B104" s="69">
        <v>5</v>
      </c>
      <c r="C104" s="70">
        <v>3</v>
      </c>
      <c r="D104" s="67">
        <v>1</v>
      </c>
      <c r="E104" s="69">
        <v>1</v>
      </c>
      <c r="F104" s="71"/>
      <c r="G104" s="67" t="s">
        <v>87</v>
      </c>
      <c r="H104" s="40">
        <v>74</v>
      </c>
      <c r="I104" s="107">
        <f>SUM(I105:I106)</f>
        <v>0</v>
      </c>
      <c r="J104" s="114">
        <f>SUM(J105:J106)</f>
        <v>0</v>
      </c>
      <c r="K104" s="115">
        <f>SUM(K105:K106)</f>
        <v>0</v>
      </c>
      <c r="L104" s="107">
        <f>SUM(L105:L106)</f>
        <v>0</v>
      </c>
      <c r="M104" s="5"/>
    </row>
    <row r="105" spans="1:13" ht="26.25" hidden="1" customHeight="1">
      <c r="A105" s="54">
        <v>2</v>
      </c>
      <c r="B105" s="55">
        <v>5</v>
      </c>
      <c r="C105" s="56">
        <v>3</v>
      </c>
      <c r="D105" s="47">
        <v>1</v>
      </c>
      <c r="E105" s="55">
        <v>1</v>
      </c>
      <c r="F105" s="64">
        <v>1</v>
      </c>
      <c r="G105" s="47" t="s">
        <v>87</v>
      </c>
      <c r="H105" s="40">
        <v>75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6.25" hidden="1" customHeight="1">
      <c r="A106" s="68">
        <v>2</v>
      </c>
      <c r="B106" s="69">
        <v>5</v>
      </c>
      <c r="C106" s="70">
        <v>3</v>
      </c>
      <c r="D106" s="67">
        <v>1</v>
      </c>
      <c r="E106" s="69">
        <v>1</v>
      </c>
      <c r="F106" s="71">
        <v>2</v>
      </c>
      <c r="G106" s="67" t="s">
        <v>88</v>
      </c>
      <c r="H106" s="40">
        <v>76</v>
      </c>
      <c r="I106" s="106">
        <v>0</v>
      </c>
      <c r="J106" s="106">
        <v>0</v>
      </c>
      <c r="K106" s="106">
        <v>0</v>
      </c>
      <c r="L106" s="106">
        <v>0</v>
      </c>
      <c r="M106" s="5"/>
    </row>
    <row r="107" spans="1:13" ht="27.75" hidden="1" customHeight="1">
      <c r="A107" s="68">
        <v>2</v>
      </c>
      <c r="B107" s="69">
        <v>5</v>
      </c>
      <c r="C107" s="70">
        <v>3</v>
      </c>
      <c r="D107" s="67">
        <v>2</v>
      </c>
      <c r="E107" s="69"/>
      <c r="F107" s="71"/>
      <c r="G107" s="67" t="s">
        <v>89</v>
      </c>
      <c r="H107" s="40">
        <v>77</v>
      </c>
      <c r="I107" s="107">
        <f>I108</f>
        <v>0</v>
      </c>
      <c r="J107" s="107">
        <f>J108</f>
        <v>0</v>
      </c>
      <c r="K107" s="107">
        <f>K108</f>
        <v>0</v>
      </c>
      <c r="L107" s="107">
        <f>L108</f>
        <v>0</v>
      </c>
      <c r="M107" s="5"/>
    </row>
    <row r="108" spans="1:13" ht="25.5" hidden="1" customHeight="1">
      <c r="A108" s="68">
        <v>2</v>
      </c>
      <c r="B108" s="69">
        <v>5</v>
      </c>
      <c r="C108" s="70">
        <v>3</v>
      </c>
      <c r="D108" s="67">
        <v>2</v>
      </c>
      <c r="E108" s="69">
        <v>1</v>
      </c>
      <c r="F108" s="71"/>
      <c r="G108" s="67" t="s">
        <v>89</v>
      </c>
      <c r="H108" s="40">
        <v>78</v>
      </c>
      <c r="I108" s="107">
        <f>SUM(I109:I110)</f>
        <v>0</v>
      </c>
      <c r="J108" s="107">
        <f>SUM(J109:J110)</f>
        <v>0</v>
      </c>
      <c r="K108" s="107">
        <f>SUM(K109:K110)</f>
        <v>0</v>
      </c>
      <c r="L108" s="107">
        <f>SUM(L109:L110)</f>
        <v>0</v>
      </c>
      <c r="M108" s="5"/>
    </row>
    <row r="109" spans="1:13" ht="30" hidden="1" customHeight="1">
      <c r="A109" s="68">
        <v>2</v>
      </c>
      <c r="B109" s="69">
        <v>5</v>
      </c>
      <c r="C109" s="70">
        <v>3</v>
      </c>
      <c r="D109" s="67">
        <v>2</v>
      </c>
      <c r="E109" s="69">
        <v>1</v>
      </c>
      <c r="F109" s="71">
        <v>1</v>
      </c>
      <c r="G109" s="67" t="s">
        <v>89</v>
      </c>
      <c r="H109" s="40">
        <v>79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18" hidden="1" customHeight="1">
      <c r="A110" s="68">
        <v>2</v>
      </c>
      <c r="B110" s="69">
        <v>5</v>
      </c>
      <c r="C110" s="70">
        <v>3</v>
      </c>
      <c r="D110" s="67">
        <v>2</v>
      </c>
      <c r="E110" s="69">
        <v>1</v>
      </c>
      <c r="F110" s="71">
        <v>2</v>
      </c>
      <c r="G110" s="67" t="s">
        <v>90</v>
      </c>
      <c r="H110" s="40">
        <v>80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16.5" hidden="1" customHeight="1">
      <c r="A111" s="63">
        <v>2</v>
      </c>
      <c r="B111" s="36">
        <v>6</v>
      </c>
      <c r="C111" s="37"/>
      <c r="D111" s="38"/>
      <c r="E111" s="36"/>
      <c r="F111" s="65"/>
      <c r="G111" s="72" t="s">
        <v>91</v>
      </c>
      <c r="H111" s="40">
        <v>81</v>
      </c>
      <c r="I111" s="102">
        <f>SUM(I112+I117+I121+I125+I129+I133)</f>
        <v>0</v>
      </c>
      <c r="J111" s="102">
        <f>SUM(J112+J117+J121+J125+J129+J133)</f>
        <v>0</v>
      </c>
      <c r="K111" s="102">
        <f>SUM(K112+K117+K121+K125+K129+K133)</f>
        <v>0</v>
      </c>
      <c r="L111" s="102">
        <f>SUM(L112+L117+L121+L125+L129+L133)</f>
        <v>0</v>
      </c>
      <c r="M111" s="5"/>
    </row>
    <row r="112" spans="1:13" ht="14.25" hidden="1" customHeight="1">
      <c r="A112" s="68">
        <v>2</v>
      </c>
      <c r="B112" s="69">
        <v>6</v>
      </c>
      <c r="C112" s="70">
        <v>1</v>
      </c>
      <c r="D112" s="67"/>
      <c r="E112" s="69"/>
      <c r="F112" s="71"/>
      <c r="G112" s="67" t="s">
        <v>92</v>
      </c>
      <c r="H112" s="40">
        <v>82</v>
      </c>
      <c r="I112" s="107">
        <f t="shared" ref="I112:L113" si="6">I113</f>
        <v>0</v>
      </c>
      <c r="J112" s="114">
        <f t="shared" si="6"/>
        <v>0</v>
      </c>
      <c r="K112" s="115">
        <f t="shared" si="6"/>
        <v>0</v>
      </c>
      <c r="L112" s="107">
        <f t="shared" si="6"/>
        <v>0</v>
      </c>
      <c r="M112" s="5"/>
    </row>
    <row r="113" spans="1:13" ht="14.25" hidden="1" customHeight="1">
      <c r="A113" s="54">
        <v>2</v>
      </c>
      <c r="B113" s="55">
        <v>6</v>
      </c>
      <c r="C113" s="56">
        <v>1</v>
      </c>
      <c r="D113" s="47">
        <v>1</v>
      </c>
      <c r="E113" s="55"/>
      <c r="F113" s="64"/>
      <c r="G113" s="47" t="s">
        <v>92</v>
      </c>
      <c r="H113" s="40">
        <v>83</v>
      </c>
      <c r="I113" s="102">
        <f t="shared" si="6"/>
        <v>0</v>
      </c>
      <c r="J113" s="125">
        <f t="shared" si="6"/>
        <v>0</v>
      </c>
      <c r="K113" s="103">
        <f t="shared" si="6"/>
        <v>0</v>
      </c>
      <c r="L113" s="102">
        <f t="shared" si="6"/>
        <v>0</v>
      </c>
      <c r="M113" s="5"/>
    </row>
    <row r="114" spans="1:13" ht="12.75" hidden="1" customHeight="1">
      <c r="A114" s="54">
        <v>2</v>
      </c>
      <c r="B114" s="55">
        <v>6</v>
      </c>
      <c r="C114" s="56">
        <v>1</v>
      </c>
      <c r="D114" s="47">
        <v>1</v>
      </c>
      <c r="E114" s="55">
        <v>1</v>
      </c>
      <c r="F114" s="64"/>
      <c r="G114" s="47" t="s">
        <v>92</v>
      </c>
      <c r="H114" s="40">
        <v>84</v>
      </c>
      <c r="I114" s="102">
        <f>SUM(I115:I116)</f>
        <v>0</v>
      </c>
      <c r="J114" s="125">
        <f>SUM(J115:J116)</f>
        <v>0</v>
      </c>
      <c r="K114" s="103">
        <f>SUM(K115:K116)</f>
        <v>0</v>
      </c>
      <c r="L114" s="102">
        <f>SUM(L115:L116)</f>
        <v>0</v>
      </c>
    </row>
    <row r="115" spans="1:13" ht="13.5" hidden="1" customHeight="1">
      <c r="A115" s="54">
        <v>2</v>
      </c>
      <c r="B115" s="55">
        <v>6</v>
      </c>
      <c r="C115" s="56">
        <v>1</v>
      </c>
      <c r="D115" s="47">
        <v>1</v>
      </c>
      <c r="E115" s="55">
        <v>1</v>
      </c>
      <c r="F115" s="64">
        <v>1</v>
      </c>
      <c r="G115" s="47" t="s">
        <v>93</v>
      </c>
      <c r="H115" s="40">
        <v>85</v>
      </c>
      <c r="I115" s="106">
        <v>0</v>
      </c>
      <c r="J115" s="106">
        <v>0</v>
      </c>
      <c r="K115" s="106">
        <v>0</v>
      </c>
      <c r="L115" s="106">
        <v>0</v>
      </c>
      <c r="M115" s="5"/>
    </row>
    <row r="116" spans="1:13" ht="12.75" hidden="1" customHeight="1">
      <c r="A116" s="62">
        <v>2</v>
      </c>
      <c r="B116" s="44">
        <v>6</v>
      </c>
      <c r="C116" s="43">
        <v>1</v>
      </c>
      <c r="D116" s="51">
        <v>1</v>
      </c>
      <c r="E116" s="44">
        <v>1</v>
      </c>
      <c r="F116" s="66">
        <v>2</v>
      </c>
      <c r="G116" s="51" t="s">
        <v>94</v>
      </c>
      <c r="H116" s="40">
        <v>86</v>
      </c>
      <c r="I116" s="104">
        <v>0</v>
      </c>
      <c r="J116" s="104">
        <v>0</v>
      </c>
      <c r="K116" s="104">
        <v>0</v>
      </c>
      <c r="L116" s="104">
        <v>0</v>
      </c>
    </row>
    <row r="117" spans="1:13" ht="25.5" hidden="1" customHeight="1">
      <c r="A117" s="54">
        <v>2</v>
      </c>
      <c r="B117" s="55">
        <v>6</v>
      </c>
      <c r="C117" s="56">
        <v>2</v>
      </c>
      <c r="D117" s="47"/>
      <c r="E117" s="55"/>
      <c r="F117" s="64"/>
      <c r="G117" s="47" t="s">
        <v>95</v>
      </c>
      <c r="H117" s="40">
        <v>87</v>
      </c>
      <c r="I117" s="102">
        <f t="shared" ref="I117:L119" si="7">I118</f>
        <v>0</v>
      </c>
      <c r="J117" s="125">
        <f t="shared" si="7"/>
        <v>0</v>
      </c>
      <c r="K117" s="103">
        <f t="shared" si="7"/>
        <v>0</v>
      </c>
      <c r="L117" s="102">
        <f t="shared" si="7"/>
        <v>0</v>
      </c>
      <c r="M117" s="5"/>
    </row>
    <row r="118" spans="1:13" ht="14.25" hidden="1" customHeight="1">
      <c r="A118" s="54">
        <v>2</v>
      </c>
      <c r="B118" s="55">
        <v>6</v>
      </c>
      <c r="C118" s="56">
        <v>2</v>
      </c>
      <c r="D118" s="47">
        <v>1</v>
      </c>
      <c r="E118" s="55"/>
      <c r="F118" s="64"/>
      <c r="G118" s="47" t="s">
        <v>95</v>
      </c>
      <c r="H118" s="40">
        <v>88</v>
      </c>
      <c r="I118" s="102">
        <f t="shared" si="7"/>
        <v>0</v>
      </c>
      <c r="J118" s="125">
        <f t="shared" si="7"/>
        <v>0</v>
      </c>
      <c r="K118" s="103">
        <f t="shared" si="7"/>
        <v>0</v>
      </c>
      <c r="L118" s="102">
        <f t="shared" si="7"/>
        <v>0</v>
      </c>
      <c r="M118" s="5"/>
    </row>
    <row r="119" spans="1:13" ht="14.25" hidden="1" customHeight="1">
      <c r="A119" s="54">
        <v>2</v>
      </c>
      <c r="B119" s="55">
        <v>6</v>
      </c>
      <c r="C119" s="56">
        <v>2</v>
      </c>
      <c r="D119" s="47">
        <v>1</v>
      </c>
      <c r="E119" s="55">
        <v>1</v>
      </c>
      <c r="F119" s="64"/>
      <c r="G119" s="47" t="s">
        <v>95</v>
      </c>
      <c r="H119" s="40">
        <v>89</v>
      </c>
      <c r="I119" s="132">
        <f t="shared" si="7"/>
        <v>0</v>
      </c>
      <c r="J119" s="116">
        <f t="shared" si="7"/>
        <v>0</v>
      </c>
      <c r="K119" s="117">
        <f t="shared" si="7"/>
        <v>0</v>
      </c>
      <c r="L119" s="132">
        <f t="shared" si="7"/>
        <v>0</v>
      </c>
      <c r="M119" s="5"/>
    </row>
    <row r="120" spans="1:13" ht="25.5" hidden="1" customHeight="1">
      <c r="A120" s="54">
        <v>2</v>
      </c>
      <c r="B120" s="55">
        <v>6</v>
      </c>
      <c r="C120" s="56">
        <v>2</v>
      </c>
      <c r="D120" s="47">
        <v>1</v>
      </c>
      <c r="E120" s="55">
        <v>1</v>
      </c>
      <c r="F120" s="64">
        <v>1</v>
      </c>
      <c r="G120" s="47" t="s">
        <v>95</v>
      </c>
      <c r="H120" s="40">
        <v>90</v>
      </c>
      <c r="I120" s="106">
        <v>0</v>
      </c>
      <c r="J120" s="106">
        <v>0</v>
      </c>
      <c r="K120" s="106">
        <v>0</v>
      </c>
      <c r="L120" s="106">
        <v>0</v>
      </c>
      <c r="M120" s="5"/>
    </row>
    <row r="121" spans="1:13" ht="26.25" hidden="1" customHeight="1">
      <c r="A121" s="62">
        <v>2</v>
      </c>
      <c r="B121" s="44">
        <v>6</v>
      </c>
      <c r="C121" s="43">
        <v>3</v>
      </c>
      <c r="D121" s="51"/>
      <c r="E121" s="44"/>
      <c r="F121" s="66"/>
      <c r="G121" s="51" t="s">
        <v>96</v>
      </c>
      <c r="H121" s="40">
        <v>91</v>
      </c>
      <c r="I121" s="111">
        <f t="shared" ref="I121:L123" si="8">I122</f>
        <v>0</v>
      </c>
      <c r="J121" s="112">
        <f t="shared" si="8"/>
        <v>0</v>
      </c>
      <c r="K121" s="113">
        <f t="shared" si="8"/>
        <v>0</v>
      </c>
      <c r="L121" s="111">
        <f t="shared" si="8"/>
        <v>0</v>
      </c>
      <c r="M121" s="5"/>
    </row>
    <row r="122" spans="1:13" ht="25.5" hidden="1" customHeight="1">
      <c r="A122" s="54">
        <v>2</v>
      </c>
      <c r="B122" s="55">
        <v>6</v>
      </c>
      <c r="C122" s="56">
        <v>3</v>
      </c>
      <c r="D122" s="47">
        <v>1</v>
      </c>
      <c r="E122" s="55"/>
      <c r="F122" s="64"/>
      <c r="G122" s="47" t="s">
        <v>96</v>
      </c>
      <c r="H122" s="40">
        <v>92</v>
      </c>
      <c r="I122" s="102">
        <f t="shared" si="8"/>
        <v>0</v>
      </c>
      <c r="J122" s="125">
        <f t="shared" si="8"/>
        <v>0</v>
      </c>
      <c r="K122" s="103">
        <f t="shared" si="8"/>
        <v>0</v>
      </c>
      <c r="L122" s="102">
        <f t="shared" si="8"/>
        <v>0</v>
      </c>
      <c r="M122" s="5"/>
    </row>
    <row r="123" spans="1:13" ht="26.25" hidden="1" customHeight="1">
      <c r="A123" s="54">
        <v>2</v>
      </c>
      <c r="B123" s="55">
        <v>6</v>
      </c>
      <c r="C123" s="56">
        <v>3</v>
      </c>
      <c r="D123" s="47">
        <v>1</v>
      </c>
      <c r="E123" s="55">
        <v>1</v>
      </c>
      <c r="F123" s="64"/>
      <c r="G123" s="47" t="s">
        <v>96</v>
      </c>
      <c r="H123" s="40">
        <v>93</v>
      </c>
      <c r="I123" s="102">
        <f t="shared" si="8"/>
        <v>0</v>
      </c>
      <c r="J123" s="125">
        <f t="shared" si="8"/>
        <v>0</v>
      </c>
      <c r="K123" s="103">
        <f t="shared" si="8"/>
        <v>0</v>
      </c>
      <c r="L123" s="102">
        <f t="shared" si="8"/>
        <v>0</v>
      </c>
      <c r="M123" s="5"/>
    </row>
    <row r="124" spans="1:13" ht="27" hidden="1" customHeight="1">
      <c r="A124" s="54">
        <v>2</v>
      </c>
      <c r="B124" s="55">
        <v>6</v>
      </c>
      <c r="C124" s="56">
        <v>3</v>
      </c>
      <c r="D124" s="47">
        <v>1</v>
      </c>
      <c r="E124" s="55">
        <v>1</v>
      </c>
      <c r="F124" s="64">
        <v>1</v>
      </c>
      <c r="G124" s="47" t="s">
        <v>96</v>
      </c>
      <c r="H124" s="40">
        <v>94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5.5" hidden="1" customHeight="1">
      <c r="A125" s="62">
        <v>2</v>
      </c>
      <c r="B125" s="44">
        <v>6</v>
      </c>
      <c r="C125" s="43">
        <v>4</v>
      </c>
      <c r="D125" s="51"/>
      <c r="E125" s="44"/>
      <c r="F125" s="66"/>
      <c r="G125" s="51" t="s">
        <v>97</v>
      </c>
      <c r="H125" s="40">
        <v>95</v>
      </c>
      <c r="I125" s="111">
        <f t="shared" ref="I125:L127" si="9">I126</f>
        <v>0</v>
      </c>
      <c r="J125" s="112">
        <f t="shared" si="9"/>
        <v>0</v>
      </c>
      <c r="K125" s="113">
        <f t="shared" si="9"/>
        <v>0</v>
      </c>
      <c r="L125" s="111">
        <f t="shared" si="9"/>
        <v>0</v>
      </c>
      <c r="M125" s="5"/>
    </row>
    <row r="126" spans="1:13" ht="27" hidden="1" customHeight="1">
      <c r="A126" s="54">
        <v>2</v>
      </c>
      <c r="B126" s="55">
        <v>6</v>
      </c>
      <c r="C126" s="56">
        <v>4</v>
      </c>
      <c r="D126" s="47">
        <v>1</v>
      </c>
      <c r="E126" s="55"/>
      <c r="F126" s="64"/>
      <c r="G126" s="47" t="s">
        <v>97</v>
      </c>
      <c r="H126" s="40">
        <v>96</v>
      </c>
      <c r="I126" s="102">
        <f t="shared" si="9"/>
        <v>0</v>
      </c>
      <c r="J126" s="125">
        <f t="shared" si="9"/>
        <v>0</v>
      </c>
      <c r="K126" s="103">
        <f t="shared" si="9"/>
        <v>0</v>
      </c>
      <c r="L126" s="102">
        <f t="shared" si="9"/>
        <v>0</v>
      </c>
      <c r="M126" s="5"/>
    </row>
    <row r="127" spans="1:13" ht="27" hidden="1" customHeight="1">
      <c r="A127" s="54">
        <v>2</v>
      </c>
      <c r="B127" s="55">
        <v>6</v>
      </c>
      <c r="C127" s="56">
        <v>4</v>
      </c>
      <c r="D127" s="47">
        <v>1</v>
      </c>
      <c r="E127" s="55">
        <v>1</v>
      </c>
      <c r="F127" s="64"/>
      <c r="G127" s="47" t="s">
        <v>97</v>
      </c>
      <c r="H127" s="40">
        <v>97</v>
      </c>
      <c r="I127" s="102">
        <f t="shared" si="9"/>
        <v>0</v>
      </c>
      <c r="J127" s="125">
        <f t="shared" si="9"/>
        <v>0</v>
      </c>
      <c r="K127" s="103">
        <f t="shared" si="9"/>
        <v>0</v>
      </c>
      <c r="L127" s="102">
        <f t="shared" si="9"/>
        <v>0</v>
      </c>
      <c r="M127" s="5"/>
    </row>
    <row r="128" spans="1:13" ht="27.75" hidden="1" customHeight="1">
      <c r="A128" s="54">
        <v>2</v>
      </c>
      <c r="B128" s="55">
        <v>6</v>
      </c>
      <c r="C128" s="56">
        <v>4</v>
      </c>
      <c r="D128" s="47">
        <v>1</v>
      </c>
      <c r="E128" s="55">
        <v>1</v>
      </c>
      <c r="F128" s="64">
        <v>1</v>
      </c>
      <c r="G128" s="47" t="s">
        <v>97</v>
      </c>
      <c r="H128" s="40">
        <v>98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7" hidden="1" customHeight="1">
      <c r="A129" s="68">
        <v>2</v>
      </c>
      <c r="B129" s="77">
        <v>6</v>
      </c>
      <c r="C129" s="78">
        <v>5</v>
      </c>
      <c r="D129" s="73"/>
      <c r="E129" s="77"/>
      <c r="F129" s="74"/>
      <c r="G129" s="73" t="s">
        <v>98</v>
      </c>
      <c r="H129" s="40">
        <v>99</v>
      </c>
      <c r="I129" s="108">
        <f t="shared" ref="I129:L131" si="10">I130</f>
        <v>0</v>
      </c>
      <c r="J129" s="118">
        <f t="shared" si="10"/>
        <v>0</v>
      </c>
      <c r="K129" s="109">
        <f t="shared" si="10"/>
        <v>0</v>
      </c>
      <c r="L129" s="108">
        <f t="shared" si="10"/>
        <v>0</v>
      </c>
      <c r="M129" s="5"/>
    </row>
    <row r="130" spans="1:13" ht="29.25" hidden="1" customHeight="1">
      <c r="A130" s="54">
        <v>2</v>
      </c>
      <c r="B130" s="55">
        <v>6</v>
      </c>
      <c r="C130" s="56">
        <v>5</v>
      </c>
      <c r="D130" s="47">
        <v>1</v>
      </c>
      <c r="E130" s="55"/>
      <c r="F130" s="64"/>
      <c r="G130" s="73" t="s">
        <v>98</v>
      </c>
      <c r="H130" s="40">
        <v>100</v>
      </c>
      <c r="I130" s="102">
        <f t="shared" si="10"/>
        <v>0</v>
      </c>
      <c r="J130" s="125">
        <f t="shared" si="10"/>
        <v>0</v>
      </c>
      <c r="K130" s="103">
        <f t="shared" si="10"/>
        <v>0</v>
      </c>
      <c r="L130" s="102">
        <f t="shared" si="10"/>
        <v>0</v>
      </c>
      <c r="M130" s="5"/>
    </row>
    <row r="131" spans="1:13" ht="25.5" hidden="1" customHeight="1">
      <c r="A131" s="54">
        <v>2</v>
      </c>
      <c r="B131" s="55">
        <v>6</v>
      </c>
      <c r="C131" s="56">
        <v>5</v>
      </c>
      <c r="D131" s="47">
        <v>1</v>
      </c>
      <c r="E131" s="55">
        <v>1</v>
      </c>
      <c r="F131" s="64"/>
      <c r="G131" s="73" t="s">
        <v>98</v>
      </c>
      <c r="H131" s="40">
        <v>101</v>
      </c>
      <c r="I131" s="102">
        <f t="shared" si="10"/>
        <v>0</v>
      </c>
      <c r="J131" s="125">
        <f t="shared" si="10"/>
        <v>0</v>
      </c>
      <c r="K131" s="103">
        <f t="shared" si="10"/>
        <v>0</v>
      </c>
      <c r="L131" s="102">
        <f t="shared" si="10"/>
        <v>0</v>
      </c>
      <c r="M131" s="5"/>
    </row>
    <row r="132" spans="1:13" ht="27.75" hidden="1" customHeight="1">
      <c r="A132" s="55">
        <v>2</v>
      </c>
      <c r="B132" s="56">
        <v>6</v>
      </c>
      <c r="C132" s="55">
        <v>5</v>
      </c>
      <c r="D132" s="55">
        <v>1</v>
      </c>
      <c r="E132" s="47">
        <v>1</v>
      </c>
      <c r="F132" s="64">
        <v>1</v>
      </c>
      <c r="G132" s="55" t="s">
        <v>99</v>
      </c>
      <c r="H132" s="40">
        <v>102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.75" hidden="1" customHeight="1">
      <c r="A133" s="54">
        <v>2</v>
      </c>
      <c r="B133" s="56">
        <v>6</v>
      </c>
      <c r="C133" s="55">
        <v>6</v>
      </c>
      <c r="D133" s="56"/>
      <c r="E133" s="47"/>
      <c r="F133" s="57"/>
      <c r="G133" s="306" t="s">
        <v>100</v>
      </c>
      <c r="H133" s="40">
        <v>103</v>
      </c>
      <c r="I133" s="103">
        <f t="shared" ref="I133:L135" si="11">I134</f>
        <v>0</v>
      </c>
      <c r="J133" s="102">
        <f t="shared" si="11"/>
        <v>0</v>
      </c>
      <c r="K133" s="102">
        <f t="shared" si="11"/>
        <v>0</v>
      </c>
      <c r="L133" s="102">
        <f t="shared" si="11"/>
        <v>0</v>
      </c>
      <c r="M133" s="5"/>
    </row>
    <row r="134" spans="1:13" ht="27.75" hidden="1" customHeight="1">
      <c r="A134" s="54">
        <v>2</v>
      </c>
      <c r="B134" s="56">
        <v>6</v>
      </c>
      <c r="C134" s="55">
        <v>6</v>
      </c>
      <c r="D134" s="56">
        <v>1</v>
      </c>
      <c r="E134" s="47"/>
      <c r="F134" s="57"/>
      <c r="G134" s="306" t="s">
        <v>100</v>
      </c>
      <c r="H134" s="40">
        <v>104</v>
      </c>
      <c r="I134" s="102">
        <f t="shared" si="11"/>
        <v>0</v>
      </c>
      <c r="J134" s="102">
        <f t="shared" si="11"/>
        <v>0</v>
      </c>
      <c r="K134" s="102">
        <f t="shared" si="11"/>
        <v>0</v>
      </c>
      <c r="L134" s="102">
        <f t="shared" si="11"/>
        <v>0</v>
      </c>
      <c r="M134" s="5"/>
    </row>
    <row r="135" spans="1:13" ht="27.75" hidden="1" customHeight="1">
      <c r="A135" s="54">
        <v>2</v>
      </c>
      <c r="B135" s="56">
        <v>6</v>
      </c>
      <c r="C135" s="55">
        <v>6</v>
      </c>
      <c r="D135" s="56">
        <v>1</v>
      </c>
      <c r="E135" s="47">
        <v>1</v>
      </c>
      <c r="F135" s="57"/>
      <c r="G135" s="306" t="s">
        <v>100</v>
      </c>
      <c r="H135" s="40">
        <v>105</v>
      </c>
      <c r="I135" s="102">
        <f t="shared" si="11"/>
        <v>0</v>
      </c>
      <c r="J135" s="102">
        <f t="shared" si="11"/>
        <v>0</v>
      </c>
      <c r="K135" s="102">
        <f t="shared" si="11"/>
        <v>0</v>
      </c>
      <c r="L135" s="102">
        <f t="shared" si="11"/>
        <v>0</v>
      </c>
      <c r="M135" s="5"/>
    </row>
    <row r="136" spans="1:13" ht="27.75" hidden="1" customHeight="1">
      <c r="A136" s="54">
        <v>2</v>
      </c>
      <c r="B136" s="56">
        <v>6</v>
      </c>
      <c r="C136" s="55">
        <v>6</v>
      </c>
      <c r="D136" s="56">
        <v>1</v>
      </c>
      <c r="E136" s="47">
        <v>1</v>
      </c>
      <c r="F136" s="57">
        <v>1</v>
      </c>
      <c r="G136" s="307" t="s">
        <v>100</v>
      </c>
      <c r="H136" s="40">
        <v>106</v>
      </c>
      <c r="I136" s="106">
        <v>0</v>
      </c>
      <c r="J136" s="119">
        <v>0</v>
      </c>
      <c r="K136" s="106">
        <v>0</v>
      </c>
      <c r="L136" s="106">
        <v>0</v>
      </c>
      <c r="M136" s="5"/>
    </row>
    <row r="137" spans="1:13" ht="28.5" hidden="1" customHeight="1">
      <c r="A137" s="63">
        <v>2</v>
      </c>
      <c r="B137" s="36">
        <v>7</v>
      </c>
      <c r="C137" s="36"/>
      <c r="D137" s="37"/>
      <c r="E137" s="37"/>
      <c r="F137" s="39"/>
      <c r="G137" s="38" t="s">
        <v>101</v>
      </c>
      <c r="H137" s="40">
        <v>107</v>
      </c>
      <c r="I137" s="103">
        <f>SUM(I138+I143+I151)</f>
        <v>0</v>
      </c>
      <c r="J137" s="125">
        <f>SUM(J138+J143+J151)</f>
        <v>0</v>
      </c>
      <c r="K137" s="103">
        <f>SUM(K138+K143+K151)</f>
        <v>0</v>
      </c>
      <c r="L137" s="102">
        <f>SUM(L138+L143+L151)</f>
        <v>0</v>
      </c>
      <c r="M137" s="5"/>
    </row>
    <row r="138" spans="1:13" ht="12.75" hidden="1" customHeight="1">
      <c r="A138" s="54">
        <v>2</v>
      </c>
      <c r="B138" s="55">
        <v>7</v>
      </c>
      <c r="C138" s="55">
        <v>1</v>
      </c>
      <c r="D138" s="56"/>
      <c r="E138" s="56"/>
      <c r="F138" s="57"/>
      <c r="G138" s="47" t="s">
        <v>102</v>
      </c>
      <c r="H138" s="40">
        <v>108</v>
      </c>
      <c r="I138" s="103">
        <f t="shared" ref="I138:L139" si="12">I139</f>
        <v>0</v>
      </c>
      <c r="J138" s="125">
        <f t="shared" si="12"/>
        <v>0</v>
      </c>
      <c r="K138" s="103">
        <f t="shared" si="12"/>
        <v>0</v>
      </c>
      <c r="L138" s="102">
        <f t="shared" si="12"/>
        <v>0</v>
      </c>
    </row>
    <row r="139" spans="1:13" ht="24" hidden="1" customHeight="1">
      <c r="A139" s="54">
        <v>2</v>
      </c>
      <c r="B139" s="55">
        <v>7</v>
      </c>
      <c r="C139" s="55">
        <v>1</v>
      </c>
      <c r="D139" s="56">
        <v>1</v>
      </c>
      <c r="E139" s="56"/>
      <c r="F139" s="57"/>
      <c r="G139" s="47" t="s">
        <v>102</v>
      </c>
      <c r="H139" s="40">
        <v>109</v>
      </c>
      <c r="I139" s="103">
        <f t="shared" si="12"/>
        <v>0</v>
      </c>
      <c r="J139" s="125">
        <f t="shared" si="12"/>
        <v>0</v>
      </c>
      <c r="K139" s="103">
        <f t="shared" si="12"/>
        <v>0</v>
      </c>
      <c r="L139" s="102">
        <f t="shared" si="12"/>
        <v>0</v>
      </c>
      <c r="M139" s="5"/>
    </row>
    <row r="140" spans="1:13" ht="28.5" hidden="1" customHeight="1">
      <c r="A140" s="54">
        <v>2</v>
      </c>
      <c r="B140" s="55">
        <v>7</v>
      </c>
      <c r="C140" s="55">
        <v>1</v>
      </c>
      <c r="D140" s="56">
        <v>1</v>
      </c>
      <c r="E140" s="56">
        <v>1</v>
      </c>
      <c r="F140" s="57"/>
      <c r="G140" s="47" t="s">
        <v>102</v>
      </c>
      <c r="H140" s="40">
        <v>110</v>
      </c>
      <c r="I140" s="103">
        <f>SUM(I141:I142)</f>
        <v>0</v>
      </c>
      <c r="J140" s="125">
        <f>SUM(J141:J142)</f>
        <v>0</v>
      </c>
      <c r="K140" s="103">
        <f>SUM(K141:K142)</f>
        <v>0</v>
      </c>
      <c r="L140" s="102">
        <f>SUM(L141:L142)</f>
        <v>0</v>
      </c>
      <c r="M140" s="5"/>
    </row>
    <row r="141" spans="1:13" ht="26.25" hidden="1" customHeight="1">
      <c r="A141" s="62">
        <v>2</v>
      </c>
      <c r="B141" s="44">
        <v>7</v>
      </c>
      <c r="C141" s="62">
        <v>1</v>
      </c>
      <c r="D141" s="55">
        <v>1</v>
      </c>
      <c r="E141" s="43">
        <v>1</v>
      </c>
      <c r="F141" s="45">
        <v>1</v>
      </c>
      <c r="G141" s="51" t="s">
        <v>103</v>
      </c>
      <c r="H141" s="40">
        <v>111</v>
      </c>
      <c r="I141" s="120">
        <v>0</v>
      </c>
      <c r="J141" s="120">
        <v>0</v>
      </c>
      <c r="K141" s="120">
        <v>0</v>
      </c>
      <c r="L141" s="120">
        <v>0</v>
      </c>
      <c r="M141" s="5"/>
    </row>
    <row r="142" spans="1:13" ht="24" hidden="1" customHeight="1">
      <c r="A142" s="55">
        <v>2</v>
      </c>
      <c r="B142" s="55">
        <v>7</v>
      </c>
      <c r="C142" s="54">
        <v>1</v>
      </c>
      <c r="D142" s="55">
        <v>1</v>
      </c>
      <c r="E142" s="56">
        <v>1</v>
      </c>
      <c r="F142" s="57">
        <v>2</v>
      </c>
      <c r="G142" s="47" t="s">
        <v>104</v>
      </c>
      <c r="H142" s="40">
        <v>112</v>
      </c>
      <c r="I142" s="105">
        <v>0</v>
      </c>
      <c r="J142" s="105">
        <v>0</v>
      </c>
      <c r="K142" s="105">
        <v>0</v>
      </c>
      <c r="L142" s="105">
        <v>0</v>
      </c>
      <c r="M142" s="5"/>
    </row>
    <row r="143" spans="1:13" ht="25.5" hidden="1" customHeight="1">
      <c r="A143" s="68">
        <v>2</v>
      </c>
      <c r="B143" s="69">
        <v>7</v>
      </c>
      <c r="C143" s="68">
        <v>2</v>
      </c>
      <c r="D143" s="69"/>
      <c r="E143" s="70"/>
      <c r="F143" s="80"/>
      <c r="G143" s="67" t="s">
        <v>105</v>
      </c>
      <c r="H143" s="40">
        <v>113</v>
      </c>
      <c r="I143" s="115">
        <f t="shared" ref="I143:L144" si="13">I144</f>
        <v>0</v>
      </c>
      <c r="J143" s="114">
        <f t="shared" si="13"/>
        <v>0</v>
      </c>
      <c r="K143" s="115">
        <f t="shared" si="13"/>
        <v>0</v>
      </c>
      <c r="L143" s="107">
        <f t="shared" si="13"/>
        <v>0</v>
      </c>
      <c r="M143" s="5"/>
    </row>
    <row r="144" spans="1:13" ht="25.5" hidden="1" customHeight="1">
      <c r="A144" s="54">
        <v>2</v>
      </c>
      <c r="B144" s="55">
        <v>7</v>
      </c>
      <c r="C144" s="54">
        <v>2</v>
      </c>
      <c r="D144" s="55">
        <v>1</v>
      </c>
      <c r="E144" s="56"/>
      <c r="F144" s="57"/>
      <c r="G144" s="47" t="s">
        <v>106</v>
      </c>
      <c r="H144" s="40">
        <v>114</v>
      </c>
      <c r="I144" s="103">
        <f t="shared" si="13"/>
        <v>0</v>
      </c>
      <c r="J144" s="125">
        <f t="shared" si="13"/>
        <v>0</v>
      </c>
      <c r="K144" s="103">
        <f t="shared" si="13"/>
        <v>0</v>
      </c>
      <c r="L144" s="102">
        <f t="shared" si="13"/>
        <v>0</v>
      </c>
      <c r="M144" s="5"/>
    </row>
    <row r="145" spans="1:13" ht="25.5" hidden="1" customHeight="1">
      <c r="A145" s="54">
        <v>2</v>
      </c>
      <c r="B145" s="55">
        <v>7</v>
      </c>
      <c r="C145" s="54">
        <v>2</v>
      </c>
      <c r="D145" s="55">
        <v>1</v>
      </c>
      <c r="E145" s="56">
        <v>1</v>
      </c>
      <c r="F145" s="57"/>
      <c r="G145" s="47" t="s">
        <v>106</v>
      </c>
      <c r="H145" s="40">
        <v>115</v>
      </c>
      <c r="I145" s="103">
        <f>SUM(I146:I147)</f>
        <v>0</v>
      </c>
      <c r="J145" s="125">
        <f>SUM(J146:J147)</f>
        <v>0</v>
      </c>
      <c r="K145" s="103">
        <f>SUM(K146:K147)</f>
        <v>0</v>
      </c>
      <c r="L145" s="102">
        <f>SUM(L146:L147)</f>
        <v>0</v>
      </c>
      <c r="M145" s="5"/>
    </row>
    <row r="146" spans="1:13" ht="23.25" hidden="1" customHeight="1">
      <c r="A146" s="54">
        <v>2</v>
      </c>
      <c r="B146" s="55">
        <v>7</v>
      </c>
      <c r="C146" s="54">
        <v>2</v>
      </c>
      <c r="D146" s="55">
        <v>1</v>
      </c>
      <c r="E146" s="56">
        <v>1</v>
      </c>
      <c r="F146" s="57">
        <v>1</v>
      </c>
      <c r="G146" s="47" t="s">
        <v>107</v>
      </c>
      <c r="H146" s="40">
        <v>116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6.25" hidden="1" customHeight="1">
      <c r="A147" s="54">
        <v>2</v>
      </c>
      <c r="B147" s="55">
        <v>7</v>
      </c>
      <c r="C147" s="54">
        <v>2</v>
      </c>
      <c r="D147" s="55">
        <v>1</v>
      </c>
      <c r="E147" s="56">
        <v>1</v>
      </c>
      <c r="F147" s="57">
        <v>2</v>
      </c>
      <c r="G147" s="47" t="s">
        <v>108</v>
      </c>
      <c r="H147" s="40">
        <v>117</v>
      </c>
      <c r="I147" s="105">
        <v>0</v>
      </c>
      <c r="J147" s="105">
        <v>0</v>
      </c>
      <c r="K147" s="105">
        <v>0</v>
      </c>
      <c r="L147" s="105">
        <v>0</v>
      </c>
      <c r="M147" s="5"/>
    </row>
    <row r="148" spans="1:13" ht="27.75" hidden="1" customHeight="1">
      <c r="A148" s="54">
        <v>2</v>
      </c>
      <c r="B148" s="55">
        <v>7</v>
      </c>
      <c r="C148" s="54">
        <v>2</v>
      </c>
      <c r="D148" s="55">
        <v>2</v>
      </c>
      <c r="E148" s="56"/>
      <c r="F148" s="57"/>
      <c r="G148" s="47" t="s">
        <v>109</v>
      </c>
      <c r="H148" s="40">
        <v>118</v>
      </c>
      <c r="I148" s="103">
        <f>I149</f>
        <v>0</v>
      </c>
      <c r="J148" s="103">
        <f>J149</f>
        <v>0</v>
      </c>
      <c r="K148" s="103">
        <f>K149</f>
        <v>0</v>
      </c>
      <c r="L148" s="103">
        <f>L149</f>
        <v>0</v>
      </c>
      <c r="M148" s="5"/>
    </row>
    <row r="149" spans="1:13" ht="24.75" hidden="1" customHeight="1">
      <c r="A149" s="54">
        <v>2</v>
      </c>
      <c r="B149" s="55">
        <v>7</v>
      </c>
      <c r="C149" s="54">
        <v>2</v>
      </c>
      <c r="D149" s="55">
        <v>2</v>
      </c>
      <c r="E149" s="56">
        <v>1</v>
      </c>
      <c r="F149" s="57"/>
      <c r="G149" s="47" t="s">
        <v>109</v>
      </c>
      <c r="H149" s="40">
        <v>119</v>
      </c>
      <c r="I149" s="103">
        <f>SUM(I150)</f>
        <v>0</v>
      </c>
      <c r="J149" s="103">
        <f>SUM(J150)</f>
        <v>0</v>
      </c>
      <c r="K149" s="103">
        <f>SUM(K150)</f>
        <v>0</v>
      </c>
      <c r="L149" s="103">
        <f>SUM(L150)</f>
        <v>0</v>
      </c>
      <c r="M149" s="5"/>
    </row>
    <row r="150" spans="1:13" ht="27" hidden="1" customHeight="1">
      <c r="A150" s="54">
        <v>2</v>
      </c>
      <c r="B150" s="55">
        <v>7</v>
      </c>
      <c r="C150" s="54">
        <v>2</v>
      </c>
      <c r="D150" s="55">
        <v>2</v>
      </c>
      <c r="E150" s="56">
        <v>1</v>
      </c>
      <c r="F150" s="57">
        <v>1</v>
      </c>
      <c r="G150" s="47" t="s">
        <v>109</v>
      </c>
      <c r="H150" s="40">
        <v>120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12.75" hidden="1" customHeight="1">
      <c r="A151" s="54">
        <v>2</v>
      </c>
      <c r="B151" s="55">
        <v>7</v>
      </c>
      <c r="C151" s="54">
        <v>3</v>
      </c>
      <c r="D151" s="55"/>
      <c r="E151" s="56"/>
      <c r="F151" s="57"/>
      <c r="G151" s="47" t="s">
        <v>110</v>
      </c>
      <c r="H151" s="40">
        <v>121</v>
      </c>
      <c r="I151" s="103">
        <f t="shared" ref="I151:L152" si="14">I152</f>
        <v>0</v>
      </c>
      <c r="J151" s="125">
        <f t="shared" si="14"/>
        <v>0</v>
      </c>
      <c r="K151" s="103">
        <f t="shared" si="14"/>
        <v>0</v>
      </c>
      <c r="L151" s="102">
        <f t="shared" si="14"/>
        <v>0</v>
      </c>
    </row>
    <row r="152" spans="1:13" ht="12.75" hidden="1" customHeight="1">
      <c r="A152" s="68">
        <v>2</v>
      </c>
      <c r="B152" s="77">
        <v>7</v>
      </c>
      <c r="C152" s="75">
        <v>3</v>
      </c>
      <c r="D152" s="77">
        <v>1</v>
      </c>
      <c r="E152" s="78"/>
      <c r="F152" s="79"/>
      <c r="G152" s="73" t="s">
        <v>110</v>
      </c>
      <c r="H152" s="40">
        <v>122</v>
      </c>
      <c r="I152" s="109">
        <f t="shared" si="14"/>
        <v>0</v>
      </c>
      <c r="J152" s="118">
        <f t="shared" si="14"/>
        <v>0</v>
      </c>
      <c r="K152" s="109">
        <f t="shared" si="14"/>
        <v>0</v>
      </c>
      <c r="L152" s="108">
        <f t="shared" si="14"/>
        <v>0</v>
      </c>
    </row>
    <row r="153" spans="1:13" ht="12.75" hidden="1" customHeight="1">
      <c r="A153" s="54">
        <v>2</v>
      </c>
      <c r="B153" s="55">
        <v>7</v>
      </c>
      <c r="C153" s="54">
        <v>3</v>
      </c>
      <c r="D153" s="55">
        <v>1</v>
      </c>
      <c r="E153" s="56">
        <v>1</v>
      </c>
      <c r="F153" s="57"/>
      <c r="G153" s="47" t="s">
        <v>110</v>
      </c>
      <c r="H153" s="40">
        <v>123</v>
      </c>
      <c r="I153" s="103">
        <f>SUM(I154:I155)</f>
        <v>0</v>
      </c>
      <c r="J153" s="125">
        <f>SUM(J154:J155)</f>
        <v>0</v>
      </c>
      <c r="K153" s="103">
        <f>SUM(K154:K155)</f>
        <v>0</v>
      </c>
      <c r="L153" s="102">
        <f>SUM(L154:L155)</f>
        <v>0</v>
      </c>
    </row>
    <row r="154" spans="1:13" ht="12.75" hidden="1" customHeight="1">
      <c r="A154" s="62">
        <v>2</v>
      </c>
      <c r="B154" s="44">
        <v>7</v>
      </c>
      <c r="C154" s="62">
        <v>3</v>
      </c>
      <c r="D154" s="44">
        <v>1</v>
      </c>
      <c r="E154" s="43">
        <v>1</v>
      </c>
      <c r="F154" s="45">
        <v>1</v>
      </c>
      <c r="G154" s="51" t="s">
        <v>111</v>
      </c>
      <c r="H154" s="40">
        <v>124</v>
      </c>
      <c r="I154" s="120">
        <v>0</v>
      </c>
      <c r="J154" s="120">
        <v>0</v>
      </c>
      <c r="K154" s="120">
        <v>0</v>
      </c>
      <c r="L154" s="120">
        <v>0</v>
      </c>
    </row>
    <row r="155" spans="1:13" ht="25.5" hidden="1" customHeight="1">
      <c r="A155" s="54">
        <v>2</v>
      </c>
      <c r="B155" s="55">
        <v>7</v>
      </c>
      <c r="C155" s="54">
        <v>3</v>
      </c>
      <c r="D155" s="55">
        <v>1</v>
      </c>
      <c r="E155" s="56">
        <v>1</v>
      </c>
      <c r="F155" s="57">
        <v>2</v>
      </c>
      <c r="G155" s="47" t="s">
        <v>112</v>
      </c>
      <c r="H155" s="40">
        <v>125</v>
      </c>
      <c r="I155" s="105">
        <v>0</v>
      </c>
      <c r="J155" s="106">
        <v>0</v>
      </c>
      <c r="K155" s="106">
        <v>0</v>
      </c>
      <c r="L155" s="106">
        <v>0</v>
      </c>
      <c r="M155" s="5"/>
    </row>
    <row r="156" spans="1:13" ht="24" hidden="1" customHeight="1">
      <c r="A156" s="63">
        <v>2</v>
      </c>
      <c r="B156" s="63">
        <v>8</v>
      </c>
      <c r="C156" s="36"/>
      <c r="D156" s="50"/>
      <c r="E156" s="42"/>
      <c r="F156" s="76"/>
      <c r="G156" s="46" t="s">
        <v>113</v>
      </c>
      <c r="H156" s="40">
        <v>126</v>
      </c>
      <c r="I156" s="113">
        <f>I157</f>
        <v>0</v>
      </c>
      <c r="J156" s="112">
        <f>J157</f>
        <v>0</v>
      </c>
      <c r="K156" s="113">
        <f>K157</f>
        <v>0</v>
      </c>
      <c r="L156" s="111">
        <f>L157</f>
        <v>0</v>
      </c>
      <c r="M156" s="5"/>
    </row>
    <row r="157" spans="1:13" ht="21.75" hidden="1" customHeight="1">
      <c r="A157" s="68">
        <v>2</v>
      </c>
      <c r="B157" s="68">
        <v>8</v>
      </c>
      <c r="C157" s="68">
        <v>1</v>
      </c>
      <c r="D157" s="69"/>
      <c r="E157" s="70"/>
      <c r="F157" s="80"/>
      <c r="G157" s="51" t="s">
        <v>113</v>
      </c>
      <c r="H157" s="40">
        <v>127</v>
      </c>
      <c r="I157" s="113">
        <f>I158+I163</f>
        <v>0</v>
      </c>
      <c r="J157" s="112">
        <f>J158+J163</f>
        <v>0</v>
      </c>
      <c r="K157" s="113">
        <f>K158+K163</f>
        <v>0</v>
      </c>
      <c r="L157" s="111">
        <f>L158+L163</f>
        <v>0</v>
      </c>
      <c r="M157" s="5"/>
    </row>
    <row r="158" spans="1:13" ht="27" hidden="1" customHeight="1">
      <c r="A158" s="54">
        <v>2</v>
      </c>
      <c r="B158" s="55">
        <v>8</v>
      </c>
      <c r="C158" s="47">
        <v>1</v>
      </c>
      <c r="D158" s="55">
        <v>1</v>
      </c>
      <c r="E158" s="56"/>
      <c r="F158" s="57"/>
      <c r="G158" s="47" t="s">
        <v>114</v>
      </c>
      <c r="H158" s="40">
        <v>128</v>
      </c>
      <c r="I158" s="103">
        <f>I159</f>
        <v>0</v>
      </c>
      <c r="J158" s="125">
        <f>J159</f>
        <v>0</v>
      </c>
      <c r="K158" s="103">
        <f>K159</f>
        <v>0</v>
      </c>
      <c r="L158" s="102">
        <f>L159</f>
        <v>0</v>
      </c>
      <c r="M158" s="5"/>
    </row>
    <row r="159" spans="1:13" ht="23.25" hidden="1" customHeight="1">
      <c r="A159" s="54">
        <v>2</v>
      </c>
      <c r="B159" s="55">
        <v>8</v>
      </c>
      <c r="C159" s="51">
        <v>1</v>
      </c>
      <c r="D159" s="44">
        <v>1</v>
      </c>
      <c r="E159" s="43">
        <v>1</v>
      </c>
      <c r="F159" s="45"/>
      <c r="G159" s="47" t="s">
        <v>114</v>
      </c>
      <c r="H159" s="40">
        <v>129</v>
      </c>
      <c r="I159" s="113">
        <f>SUM(I160:I162)</f>
        <v>0</v>
      </c>
      <c r="J159" s="113">
        <f>SUM(J160:J162)</f>
        <v>0</v>
      </c>
      <c r="K159" s="113">
        <f>SUM(K160:K162)</f>
        <v>0</v>
      </c>
      <c r="L159" s="113">
        <f>SUM(L160:L162)</f>
        <v>0</v>
      </c>
      <c r="M159" s="5"/>
    </row>
    <row r="160" spans="1:13" ht="23.25" hidden="1" customHeight="1">
      <c r="A160" s="55">
        <v>2</v>
      </c>
      <c r="B160" s="44">
        <v>8</v>
      </c>
      <c r="C160" s="47">
        <v>1</v>
      </c>
      <c r="D160" s="55">
        <v>1</v>
      </c>
      <c r="E160" s="56">
        <v>1</v>
      </c>
      <c r="F160" s="57">
        <v>1</v>
      </c>
      <c r="G160" s="47" t="s">
        <v>115</v>
      </c>
      <c r="H160" s="40">
        <v>130</v>
      </c>
      <c r="I160" s="105">
        <v>0</v>
      </c>
      <c r="J160" s="105">
        <v>0</v>
      </c>
      <c r="K160" s="105">
        <v>0</v>
      </c>
      <c r="L160" s="105">
        <v>0</v>
      </c>
      <c r="M160" s="5"/>
    </row>
    <row r="161" spans="1:13" ht="27" hidden="1" customHeight="1">
      <c r="A161" s="68">
        <v>2</v>
      </c>
      <c r="B161" s="77">
        <v>8</v>
      </c>
      <c r="C161" s="73">
        <v>1</v>
      </c>
      <c r="D161" s="77">
        <v>1</v>
      </c>
      <c r="E161" s="78">
        <v>1</v>
      </c>
      <c r="F161" s="79">
        <v>2</v>
      </c>
      <c r="G161" s="73" t="s">
        <v>116</v>
      </c>
      <c r="H161" s="40">
        <v>131</v>
      </c>
      <c r="I161" s="121">
        <v>0</v>
      </c>
      <c r="J161" s="121">
        <v>0</v>
      </c>
      <c r="K161" s="121">
        <v>0</v>
      </c>
      <c r="L161" s="121">
        <v>0</v>
      </c>
      <c r="M161" s="5"/>
    </row>
    <row r="162" spans="1:13" ht="12.75" hidden="1" customHeight="1">
      <c r="A162" s="68">
        <v>2</v>
      </c>
      <c r="B162" s="77">
        <v>8</v>
      </c>
      <c r="C162" s="73">
        <v>1</v>
      </c>
      <c r="D162" s="77">
        <v>1</v>
      </c>
      <c r="E162" s="78">
        <v>1</v>
      </c>
      <c r="F162" s="79">
        <v>3</v>
      </c>
      <c r="G162" s="73" t="s">
        <v>117</v>
      </c>
      <c r="H162" s="40">
        <v>132</v>
      </c>
      <c r="I162" s="121">
        <v>0</v>
      </c>
      <c r="J162" s="122">
        <v>0</v>
      </c>
      <c r="K162" s="121">
        <v>0</v>
      </c>
      <c r="L162" s="110">
        <v>0</v>
      </c>
    </row>
    <row r="163" spans="1:13" ht="23.25" hidden="1" customHeight="1">
      <c r="A163" s="54">
        <v>2</v>
      </c>
      <c r="B163" s="55">
        <v>8</v>
      </c>
      <c r="C163" s="47">
        <v>1</v>
      </c>
      <c r="D163" s="55">
        <v>2</v>
      </c>
      <c r="E163" s="56"/>
      <c r="F163" s="57"/>
      <c r="G163" s="47" t="s">
        <v>118</v>
      </c>
      <c r="H163" s="40">
        <v>133</v>
      </c>
      <c r="I163" s="103">
        <f t="shared" ref="I163:L164" si="15">I164</f>
        <v>0</v>
      </c>
      <c r="J163" s="125">
        <f t="shared" si="15"/>
        <v>0</v>
      </c>
      <c r="K163" s="103">
        <f t="shared" si="15"/>
        <v>0</v>
      </c>
      <c r="L163" s="102">
        <f t="shared" si="15"/>
        <v>0</v>
      </c>
      <c r="M163" s="5"/>
    </row>
    <row r="164" spans="1:13" ht="12.75" hidden="1" customHeight="1">
      <c r="A164" s="54">
        <v>2</v>
      </c>
      <c r="B164" s="55">
        <v>8</v>
      </c>
      <c r="C164" s="47">
        <v>1</v>
      </c>
      <c r="D164" s="55">
        <v>2</v>
      </c>
      <c r="E164" s="56">
        <v>1</v>
      </c>
      <c r="F164" s="57"/>
      <c r="G164" s="47" t="s">
        <v>118</v>
      </c>
      <c r="H164" s="40">
        <v>134</v>
      </c>
      <c r="I164" s="103">
        <f t="shared" si="15"/>
        <v>0</v>
      </c>
      <c r="J164" s="125">
        <f t="shared" si="15"/>
        <v>0</v>
      </c>
      <c r="K164" s="103">
        <f t="shared" si="15"/>
        <v>0</v>
      </c>
      <c r="L164" s="102">
        <f t="shared" si="15"/>
        <v>0</v>
      </c>
    </row>
    <row r="165" spans="1:13" ht="12.75" hidden="1" customHeight="1">
      <c r="A165" s="68">
        <v>2</v>
      </c>
      <c r="B165" s="69">
        <v>8</v>
      </c>
      <c r="C165" s="67">
        <v>1</v>
      </c>
      <c r="D165" s="69">
        <v>2</v>
      </c>
      <c r="E165" s="70">
        <v>1</v>
      </c>
      <c r="F165" s="80">
        <v>1</v>
      </c>
      <c r="G165" s="47" t="s">
        <v>118</v>
      </c>
      <c r="H165" s="40">
        <v>135</v>
      </c>
      <c r="I165" s="123">
        <v>0</v>
      </c>
      <c r="J165" s="106">
        <v>0</v>
      </c>
      <c r="K165" s="106">
        <v>0</v>
      </c>
      <c r="L165" s="106">
        <v>0</v>
      </c>
    </row>
    <row r="166" spans="1:13" ht="39.75" hidden="1" customHeight="1">
      <c r="A166" s="63">
        <v>2</v>
      </c>
      <c r="B166" s="36">
        <v>9</v>
      </c>
      <c r="C166" s="38"/>
      <c r="D166" s="36"/>
      <c r="E166" s="37"/>
      <c r="F166" s="39"/>
      <c r="G166" s="38" t="s">
        <v>119</v>
      </c>
      <c r="H166" s="40">
        <v>136</v>
      </c>
      <c r="I166" s="103">
        <f>I167+I171</f>
        <v>0</v>
      </c>
      <c r="J166" s="125">
        <f>J167+J171</f>
        <v>0</v>
      </c>
      <c r="K166" s="103">
        <f>K167+K171</f>
        <v>0</v>
      </c>
      <c r="L166" s="102">
        <f>L167+L171</f>
        <v>0</v>
      </c>
      <c r="M166" s="5"/>
    </row>
    <row r="167" spans="1:13" s="67" customFormat="1" ht="39" hidden="1" customHeight="1">
      <c r="A167" s="54">
        <v>2</v>
      </c>
      <c r="B167" s="55">
        <v>9</v>
      </c>
      <c r="C167" s="47">
        <v>1</v>
      </c>
      <c r="D167" s="55"/>
      <c r="E167" s="56"/>
      <c r="F167" s="57"/>
      <c r="G167" s="47" t="s">
        <v>120</v>
      </c>
      <c r="H167" s="40">
        <v>137</v>
      </c>
      <c r="I167" s="103">
        <f t="shared" ref="I167:L169" si="16">I168</f>
        <v>0</v>
      </c>
      <c r="J167" s="125">
        <f t="shared" si="16"/>
        <v>0</v>
      </c>
      <c r="K167" s="103">
        <f t="shared" si="16"/>
        <v>0</v>
      </c>
      <c r="L167" s="102">
        <f t="shared" si="16"/>
        <v>0</v>
      </c>
    </row>
    <row r="168" spans="1:13" ht="42.75" hidden="1" customHeight="1">
      <c r="A168" s="62">
        <v>2</v>
      </c>
      <c r="B168" s="44">
        <v>9</v>
      </c>
      <c r="C168" s="51">
        <v>1</v>
      </c>
      <c r="D168" s="44">
        <v>1</v>
      </c>
      <c r="E168" s="43"/>
      <c r="F168" s="45"/>
      <c r="G168" s="47" t="s">
        <v>120</v>
      </c>
      <c r="H168" s="40">
        <v>138</v>
      </c>
      <c r="I168" s="113">
        <f t="shared" si="16"/>
        <v>0</v>
      </c>
      <c r="J168" s="112">
        <f t="shared" si="16"/>
        <v>0</v>
      </c>
      <c r="K168" s="113">
        <f t="shared" si="16"/>
        <v>0</v>
      </c>
      <c r="L168" s="111">
        <f t="shared" si="16"/>
        <v>0</v>
      </c>
      <c r="M168" s="5"/>
    </row>
    <row r="169" spans="1:13" ht="38.25" hidden="1" customHeight="1">
      <c r="A169" s="54">
        <v>2</v>
      </c>
      <c r="B169" s="55">
        <v>9</v>
      </c>
      <c r="C169" s="54">
        <v>1</v>
      </c>
      <c r="D169" s="55">
        <v>1</v>
      </c>
      <c r="E169" s="56">
        <v>1</v>
      </c>
      <c r="F169" s="57"/>
      <c r="G169" s="47" t="s">
        <v>120</v>
      </c>
      <c r="H169" s="40">
        <v>139</v>
      </c>
      <c r="I169" s="103">
        <f t="shared" si="16"/>
        <v>0</v>
      </c>
      <c r="J169" s="125">
        <f t="shared" si="16"/>
        <v>0</v>
      </c>
      <c r="K169" s="103">
        <f t="shared" si="16"/>
        <v>0</v>
      </c>
      <c r="L169" s="102">
        <f t="shared" si="16"/>
        <v>0</v>
      </c>
      <c r="M169" s="5"/>
    </row>
    <row r="170" spans="1:13" ht="38.25" hidden="1" customHeight="1">
      <c r="A170" s="62">
        <v>2</v>
      </c>
      <c r="B170" s="44">
        <v>9</v>
      </c>
      <c r="C170" s="44">
        <v>1</v>
      </c>
      <c r="D170" s="44">
        <v>1</v>
      </c>
      <c r="E170" s="43">
        <v>1</v>
      </c>
      <c r="F170" s="45">
        <v>1</v>
      </c>
      <c r="G170" s="47" t="s">
        <v>120</v>
      </c>
      <c r="H170" s="40">
        <v>140</v>
      </c>
      <c r="I170" s="120">
        <v>0</v>
      </c>
      <c r="J170" s="120">
        <v>0</v>
      </c>
      <c r="K170" s="120">
        <v>0</v>
      </c>
      <c r="L170" s="120">
        <v>0</v>
      </c>
      <c r="M170" s="5"/>
    </row>
    <row r="171" spans="1:13" ht="41.25" hidden="1" customHeight="1">
      <c r="A171" s="54">
        <v>2</v>
      </c>
      <c r="B171" s="55">
        <v>9</v>
      </c>
      <c r="C171" s="55">
        <v>2</v>
      </c>
      <c r="D171" s="55"/>
      <c r="E171" s="56"/>
      <c r="F171" s="57"/>
      <c r="G171" s="47" t="s">
        <v>121</v>
      </c>
      <c r="H171" s="40">
        <v>141</v>
      </c>
      <c r="I171" s="103">
        <f>SUM(I172+I177)</f>
        <v>0</v>
      </c>
      <c r="J171" s="103">
        <f>SUM(J172+J177)</f>
        <v>0</v>
      </c>
      <c r="K171" s="103">
        <f>SUM(K172+K177)</f>
        <v>0</v>
      </c>
      <c r="L171" s="103">
        <f>SUM(L172+L177)</f>
        <v>0</v>
      </c>
      <c r="M171" s="5"/>
    </row>
    <row r="172" spans="1:13" ht="44.25" hidden="1" customHeight="1">
      <c r="A172" s="54">
        <v>2</v>
      </c>
      <c r="B172" s="55">
        <v>9</v>
      </c>
      <c r="C172" s="55">
        <v>2</v>
      </c>
      <c r="D172" s="44">
        <v>1</v>
      </c>
      <c r="E172" s="43"/>
      <c r="F172" s="45"/>
      <c r="G172" s="51" t="s">
        <v>122</v>
      </c>
      <c r="H172" s="40">
        <v>142</v>
      </c>
      <c r="I172" s="113">
        <f>I173</f>
        <v>0</v>
      </c>
      <c r="J172" s="112">
        <f>J173</f>
        <v>0</v>
      </c>
      <c r="K172" s="113">
        <f>K173</f>
        <v>0</v>
      </c>
      <c r="L172" s="111">
        <f>L173</f>
        <v>0</v>
      </c>
      <c r="M172" s="5"/>
    </row>
    <row r="173" spans="1:13" ht="40.5" hidden="1" customHeight="1">
      <c r="A173" s="62">
        <v>2</v>
      </c>
      <c r="B173" s="44">
        <v>9</v>
      </c>
      <c r="C173" s="44">
        <v>2</v>
      </c>
      <c r="D173" s="55">
        <v>1</v>
      </c>
      <c r="E173" s="56">
        <v>1</v>
      </c>
      <c r="F173" s="57"/>
      <c r="G173" s="51" t="s">
        <v>122</v>
      </c>
      <c r="H173" s="40">
        <v>143</v>
      </c>
      <c r="I173" s="103">
        <f>SUM(I174:I176)</f>
        <v>0</v>
      </c>
      <c r="J173" s="125">
        <f>SUM(J174:J176)</f>
        <v>0</v>
      </c>
      <c r="K173" s="103">
        <f>SUM(K174:K176)</f>
        <v>0</v>
      </c>
      <c r="L173" s="102">
        <f>SUM(L174:L176)</f>
        <v>0</v>
      </c>
      <c r="M173" s="5"/>
    </row>
    <row r="174" spans="1:13" ht="53.25" hidden="1" customHeight="1">
      <c r="A174" s="68">
        <v>2</v>
      </c>
      <c r="B174" s="77">
        <v>9</v>
      </c>
      <c r="C174" s="77">
        <v>2</v>
      </c>
      <c r="D174" s="77">
        <v>1</v>
      </c>
      <c r="E174" s="78">
        <v>1</v>
      </c>
      <c r="F174" s="79">
        <v>1</v>
      </c>
      <c r="G174" s="51" t="s">
        <v>123</v>
      </c>
      <c r="H174" s="40">
        <v>144</v>
      </c>
      <c r="I174" s="121">
        <v>0</v>
      </c>
      <c r="J174" s="104">
        <v>0</v>
      </c>
      <c r="K174" s="104">
        <v>0</v>
      </c>
      <c r="L174" s="104">
        <v>0</v>
      </c>
      <c r="M174" s="5"/>
    </row>
    <row r="175" spans="1:13" ht="51.75" hidden="1" customHeight="1">
      <c r="A175" s="54">
        <v>2</v>
      </c>
      <c r="B175" s="55">
        <v>9</v>
      </c>
      <c r="C175" s="55">
        <v>2</v>
      </c>
      <c r="D175" s="55">
        <v>1</v>
      </c>
      <c r="E175" s="56">
        <v>1</v>
      </c>
      <c r="F175" s="57">
        <v>2</v>
      </c>
      <c r="G175" s="51" t="s">
        <v>124</v>
      </c>
      <c r="H175" s="40">
        <v>145</v>
      </c>
      <c r="I175" s="105">
        <v>0</v>
      </c>
      <c r="J175" s="124">
        <v>0</v>
      </c>
      <c r="K175" s="124">
        <v>0</v>
      </c>
      <c r="L175" s="124">
        <v>0</v>
      </c>
      <c r="M175" s="5"/>
    </row>
    <row r="176" spans="1:13" ht="54.75" hidden="1" customHeight="1">
      <c r="A176" s="54">
        <v>2</v>
      </c>
      <c r="B176" s="55">
        <v>9</v>
      </c>
      <c r="C176" s="55">
        <v>2</v>
      </c>
      <c r="D176" s="55">
        <v>1</v>
      </c>
      <c r="E176" s="56">
        <v>1</v>
      </c>
      <c r="F176" s="57">
        <v>3</v>
      </c>
      <c r="G176" s="51" t="s">
        <v>125</v>
      </c>
      <c r="H176" s="40">
        <v>146</v>
      </c>
      <c r="I176" s="105">
        <v>0</v>
      </c>
      <c r="J176" s="105">
        <v>0</v>
      </c>
      <c r="K176" s="105">
        <v>0</v>
      </c>
      <c r="L176" s="105">
        <v>0</v>
      </c>
      <c r="M176" s="5"/>
    </row>
    <row r="177" spans="1:13" ht="39" hidden="1" customHeight="1">
      <c r="A177" s="81">
        <v>2</v>
      </c>
      <c r="B177" s="81">
        <v>9</v>
      </c>
      <c r="C177" s="81">
        <v>2</v>
      </c>
      <c r="D177" s="81">
        <v>2</v>
      </c>
      <c r="E177" s="81"/>
      <c r="F177" s="81"/>
      <c r="G177" s="47" t="s">
        <v>126</v>
      </c>
      <c r="H177" s="40">
        <v>147</v>
      </c>
      <c r="I177" s="103">
        <f>I178</f>
        <v>0</v>
      </c>
      <c r="J177" s="125">
        <f>J178</f>
        <v>0</v>
      </c>
      <c r="K177" s="103">
        <f>K178</f>
        <v>0</v>
      </c>
      <c r="L177" s="102">
        <f>L178</f>
        <v>0</v>
      </c>
      <c r="M177" s="5"/>
    </row>
    <row r="178" spans="1:13" ht="43.5" hidden="1" customHeight="1">
      <c r="A178" s="54">
        <v>2</v>
      </c>
      <c r="B178" s="55">
        <v>9</v>
      </c>
      <c r="C178" s="55">
        <v>2</v>
      </c>
      <c r="D178" s="55">
        <v>2</v>
      </c>
      <c r="E178" s="56">
        <v>1</v>
      </c>
      <c r="F178" s="57"/>
      <c r="G178" s="51" t="s">
        <v>127</v>
      </c>
      <c r="H178" s="40">
        <v>148</v>
      </c>
      <c r="I178" s="113">
        <f>SUM(I179:I181)</f>
        <v>0</v>
      </c>
      <c r="J178" s="113">
        <f>SUM(J179:J181)</f>
        <v>0</v>
      </c>
      <c r="K178" s="113">
        <f>SUM(K179:K181)</f>
        <v>0</v>
      </c>
      <c r="L178" s="113">
        <f>SUM(L179:L181)</f>
        <v>0</v>
      </c>
      <c r="M178" s="5"/>
    </row>
    <row r="179" spans="1:13" ht="54.75" hidden="1" customHeight="1">
      <c r="A179" s="54">
        <v>2</v>
      </c>
      <c r="B179" s="55">
        <v>9</v>
      </c>
      <c r="C179" s="55">
        <v>2</v>
      </c>
      <c r="D179" s="55">
        <v>2</v>
      </c>
      <c r="E179" s="55">
        <v>1</v>
      </c>
      <c r="F179" s="57">
        <v>1</v>
      </c>
      <c r="G179" s="82" t="s">
        <v>128</v>
      </c>
      <c r="H179" s="40">
        <v>149</v>
      </c>
      <c r="I179" s="105">
        <v>0</v>
      </c>
      <c r="J179" s="104">
        <v>0</v>
      </c>
      <c r="K179" s="104">
        <v>0</v>
      </c>
      <c r="L179" s="104">
        <v>0</v>
      </c>
      <c r="M179" s="5"/>
    </row>
    <row r="180" spans="1:13" ht="54" hidden="1" customHeight="1">
      <c r="A180" s="69">
        <v>2</v>
      </c>
      <c r="B180" s="67">
        <v>9</v>
      </c>
      <c r="C180" s="69">
        <v>2</v>
      </c>
      <c r="D180" s="70">
        <v>2</v>
      </c>
      <c r="E180" s="70">
        <v>1</v>
      </c>
      <c r="F180" s="80">
        <v>2</v>
      </c>
      <c r="G180" s="67" t="s">
        <v>129</v>
      </c>
      <c r="H180" s="40">
        <v>150</v>
      </c>
      <c r="I180" s="104">
        <v>0</v>
      </c>
      <c r="J180" s="106">
        <v>0</v>
      </c>
      <c r="K180" s="106">
        <v>0</v>
      </c>
      <c r="L180" s="106">
        <v>0</v>
      </c>
      <c r="M180" s="5"/>
    </row>
    <row r="181" spans="1:13" ht="54" hidden="1" customHeight="1">
      <c r="A181" s="55">
        <v>2</v>
      </c>
      <c r="B181" s="73">
        <v>9</v>
      </c>
      <c r="C181" s="77">
        <v>2</v>
      </c>
      <c r="D181" s="78">
        <v>2</v>
      </c>
      <c r="E181" s="78">
        <v>1</v>
      </c>
      <c r="F181" s="79">
        <v>3</v>
      </c>
      <c r="G181" s="73" t="s">
        <v>130</v>
      </c>
      <c r="H181" s="40">
        <v>151</v>
      </c>
      <c r="I181" s="124">
        <v>0</v>
      </c>
      <c r="J181" s="124">
        <v>0</v>
      </c>
      <c r="K181" s="124">
        <v>0</v>
      </c>
      <c r="L181" s="124">
        <v>0</v>
      </c>
      <c r="M181" s="5"/>
    </row>
    <row r="182" spans="1:13" ht="52.5" customHeight="1">
      <c r="A182" s="36">
        <v>3</v>
      </c>
      <c r="B182" s="38"/>
      <c r="C182" s="36"/>
      <c r="D182" s="37"/>
      <c r="E182" s="37"/>
      <c r="F182" s="39"/>
      <c r="G182" s="72" t="s">
        <v>131</v>
      </c>
      <c r="H182" s="40">
        <v>152</v>
      </c>
      <c r="I182" s="102">
        <f>SUM(I183+I236+I301)</f>
        <v>3400</v>
      </c>
      <c r="J182" s="125">
        <f>SUM(J183+J236+J301)</f>
        <v>3400</v>
      </c>
      <c r="K182" s="103">
        <f>SUM(K183+K236+K301)</f>
        <v>2500</v>
      </c>
      <c r="L182" s="102">
        <f>SUM(L183+L236+L301)</f>
        <v>2500</v>
      </c>
      <c r="M182" s="5"/>
    </row>
    <row r="183" spans="1:13" ht="24.75" customHeight="1">
      <c r="A183" s="63">
        <v>3</v>
      </c>
      <c r="B183" s="36">
        <v>1</v>
      </c>
      <c r="C183" s="50"/>
      <c r="D183" s="42"/>
      <c r="E183" s="42"/>
      <c r="F183" s="76"/>
      <c r="G183" s="60" t="s">
        <v>132</v>
      </c>
      <c r="H183" s="40">
        <v>153</v>
      </c>
      <c r="I183" s="102">
        <f>SUM(I184+I207+I214+I226+I230)</f>
        <v>3400</v>
      </c>
      <c r="J183" s="111">
        <f>SUM(J184+J207+J214+J226+J230)</f>
        <v>3400</v>
      </c>
      <c r="K183" s="111">
        <f>SUM(K184+K207+K214+K226+K230)</f>
        <v>2500</v>
      </c>
      <c r="L183" s="111">
        <f>SUM(L184+L207+L214+L226+L230)</f>
        <v>2500</v>
      </c>
      <c r="M183" s="5"/>
    </row>
    <row r="184" spans="1:13" ht="25.5" customHeight="1">
      <c r="A184" s="44">
        <v>3</v>
      </c>
      <c r="B184" s="51">
        <v>1</v>
      </c>
      <c r="C184" s="44">
        <v>1</v>
      </c>
      <c r="D184" s="43"/>
      <c r="E184" s="43"/>
      <c r="F184" s="83"/>
      <c r="G184" s="54" t="s">
        <v>133</v>
      </c>
      <c r="H184" s="40">
        <v>154</v>
      </c>
      <c r="I184" s="111">
        <f>SUM(I185+I188+I193+I199+I204)</f>
        <v>3400</v>
      </c>
      <c r="J184" s="125">
        <f>SUM(J185+J188+J193+J199+J204)</f>
        <v>3400</v>
      </c>
      <c r="K184" s="103">
        <f>SUM(K185+K188+K193+K199+K204)</f>
        <v>2500</v>
      </c>
      <c r="L184" s="102">
        <f>SUM(L185+L188+L193+L199+L204)</f>
        <v>2500</v>
      </c>
      <c r="M184" s="5"/>
    </row>
    <row r="185" spans="1:13" ht="33" hidden="1" customHeight="1">
      <c r="A185" s="55">
        <v>3</v>
      </c>
      <c r="B185" s="47">
        <v>1</v>
      </c>
      <c r="C185" s="55">
        <v>1</v>
      </c>
      <c r="D185" s="56">
        <v>1</v>
      </c>
      <c r="E185" s="56"/>
      <c r="F185" s="84"/>
      <c r="G185" s="54" t="s">
        <v>134</v>
      </c>
      <c r="H185" s="40">
        <v>155</v>
      </c>
      <c r="I185" s="102">
        <f t="shared" ref="I185:L186" si="17">I186</f>
        <v>0</v>
      </c>
      <c r="J185" s="112">
        <f t="shared" si="17"/>
        <v>0</v>
      </c>
      <c r="K185" s="113">
        <f t="shared" si="17"/>
        <v>0</v>
      </c>
      <c r="L185" s="111">
        <f t="shared" si="17"/>
        <v>0</v>
      </c>
      <c r="M185" s="5"/>
    </row>
    <row r="186" spans="1:13" ht="24" hidden="1" customHeight="1">
      <c r="A186" s="55">
        <v>3</v>
      </c>
      <c r="B186" s="47">
        <v>1</v>
      </c>
      <c r="C186" s="55">
        <v>1</v>
      </c>
      <c r="D186" s="56">
        <v>1</v>
      </c>
      <c r="E186" s="56">
        <v>1</v>
      </c>
      <c r="F186" s="64"/>
      <c r="G186" s="54" t="s">
        <v>134</v>
      </c>
      <c r="H186" s="40">
        <v>156</v>
      </c>
      <c r="I186" s="111">
        <f t="shared" si="17"/>
        <v>0</v>
      </c>
      <c r="J186" s="102">
        <f t="shared" si="17"/>
        <v>0</v>
      </c>
      <c r="K186" s="102">
        <f t="shared" si="17"/>
        <v>0</v>
      </c>
      <c r="L186" s="102">
        <f t="shared" si="17"/>
        <v>0</v>
      </c>
      <c r="M186" s="5"/>
    </row>
    <row r="187" spans="1:13" ht="31.5" hidden="1" customHeight="1">
      <c r="A187" s="55">
        <v>3</v>
      </c>
      <c r="B187" s="47">
        <v>1</v>
      </c>
      <c r="C187" s="55">
        <v>1</v>
      </c>
      <c r="D187" s="56">
        <v>1</v>
      </c>
      <c r="E187" s="56">
        <v>1</v>
      </c>
      <c r="F187" s="64">
        <v>1</v>
      </c>
      <c r="G187" s="54" t="s">
        <v>134</v>
      </c>
      <c r="H187" s="40">
        <v>157</v>
      </c>
      <c r="I187" s="106">
        <v>0</v>
      </c>
      <c r="J187" s="106">
        <v>0</v>
      </c>
      <c r="K187" s="106">
        <v>0</v>
      </c>
      <c r="L187" s="106">
        <v>0</v>
      </c>
      <c r="M187" s="5"/>
    </row>
    <row r="188" spans="1:13" ht="27.75" hidden="1" customHeight="1">
      <c r="A188" s="44">
        <v>3</v>
      </c>
      <c r="B188" s="43">
        <v>1</v>
      </c>
      <c r="C188" s="43">
        <v>1</v>
      </c>
      <c r="D188" s="43">
        <v>2</v>
      </c>
      <c r="E188" s="43"/>
      <c r="F188" s="45"/>
      <c r="G188" s="51" t="s">
        <v>135</v>
      </c>
      <c r="H188" s="40">
        <v>158</v>
      </c>
      <c r="I188" s="111">
        <f>I189</f>
        <v>0</v>
      </c>
      <c r="J188" s="112">
        <f>J189</f>
        <v>0</v>
      </c>
      <c r="K188" s="113">
        <f>K189</f>
        <v>0</v>
      </c>
      <c r="L188" s="111">
        <f>L189</f>
        <v>0</v>
      </c>
      <c r="M188" s="5"/>
    </row>
    <row r="189" spans="1:13" ht="27.75" hidden="1" customHeight="1">
      <c r="A189" s="55">
        <v>3</v>
      </c>
      <c r="B189" s="56">
        <v>1</v>
      </c>
      <c r="C189" s="56">
        <v>1</v>
      </c>
      <c r="D189" s="56">
        <v>2</v>
      </c>
      <c r="E189" s="56">
        <v>1</v>
      </c>
      <c r="F189" s="57"/>
      <c r="G189" s="51" t="s">
        <v>135</v>
      </c>
      <c r="H189" s="40">
        <v>159</v>
      </c>
      <c r="I189" s="102">
        <f>SUM(I190:I192)</f>
        <v>0</v>
      </c>
      <c r="J189" s="125">
        <f>SUM(J190:J192)</f>
        <v>0</v>
      </c>
      <c r="K189" s="103">
        <f>SUM(K190:K192)</f>
        <v>0</v>
      </c>
      <c r="L189" s="102">
        <f>SUM(L190:L192)</f>
        <v>0</v>
      </c>
      <c r="M189" s="5"/>
    </row>
    <row r="190" spans="1:13" ht="27" hidden="1" customHeight="1">
      <c r="A190" s="44">
        <v>3</v>
      </c>
      <c r="B190" s="43">
        <v>1</v>
      </c>
      <c r="C190" s="43">
        <v>1</v>
      </c>
      <c r="D190" s="43">
        <v>2</v>
      </c>
      <c r="E190" s="43">
        <v>1</v>
      </c>
      <c r="F190" s="45">
        <v>1</v>
      </c>
      <c r="G190" s="51" t="s">
        <v>136</v>
      </c>
      <c r="H190" s="40">
        <v>160</v>
      </c>
      <c r="I190" s="104">
        <v>0</v>
      </c>
      <c r="J190" s="104">
        <v>0</v>
      </c>
      <c r="K190" s="104">
        <v>0</v>
      </c>
      <c r="L190" s="124">
        <v>0</v>
      </c>
      <c r="M190" s="5"/>
    </row>
    <row r="191" spans="1:13" ht="27" hidden="1" customHeight="1">
      <c r="A191" s="55">
        <v>3</v>
      </c>
      <c r="B191" s="56">
        <v>1</v>
      </c>
      <c r="C191" s="56">
        <v>1</v>
      </c>
      <c r="D191" s="56">
        <v>2</v>
      </c>
      <c r="E191" s="56">
        <v>1</v>
      </c>
      <c r="F191" s="57">
        <v>2</v>
      </c>
      <c r="G191" s="47" t="s">
        <v>137</v>
      </c>
      <c r="H191" s="40">
        <v>161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6.25" hidden="1" customHeight="1">
      <c r="A192" s="44">
        <v>3</v>
      </c>
      <c r="B192" s="43">
        <v>1</v>
      </c>
      <c r="C192" s="43">
        <v>1</v>
      </c>
      <c r="D192" s="43">
        <v>2</v>
      </c>
      <c r="E192" s="43">
        <v>1</v>
      </c>
      <c r="F192" s="45">
        <v>3</v>
      </c>
      <c r="G192" s="51" t="s">
        <v>138</v>
      </c>
      <c r="H192" s="40">
        <v>162</v>
      </c>
      <c r="I192" s="104">
        <v>0</v>
      </c>
      <c r="J192" s="104">
        <v>0</v>
      </c>
      <c r="K192" s="104">
        <v>0</v>
      </c>
      <c r="L192" s="124">
        <v>0</v>
      </c>
      <c r="M192" s="5"/>
    </row>
    <row r="193" spans="1:13" ht="18" customHeight="1">
      <c r="A193" s="55">
        <v>3</v>
      </c>
      <c r="B193" s="56">
        <v>1</v>
      </c>
      <c r="C193" s="56">
        <v>1</v>
      </c>
      <c r="D193" s="56">
        <v>3</v>
      </c>
      <c r="E193" s="56"/>
      <c r="F193" s="57"/>
      <c r="G193" s="47" t="s">
        <v>139</v>
      </c>
      <c r="H193" s="40">
        <v>163</v>
      </c>
      <c r="I193" s="102">
        <f>I194</f>
        <v>3400</v>
      </c>
      <c r="J193" s="125">
        <f>J194</f>
        <v>3400</v>
      </c>
      <c r="K193" s="103">
        <f>K194</f>
        <v>2500</v>
      </c>
      <c r="L193" s="102">
        <f>L194</f>
        <v>2500</v>
      </c>
      <c r="M193" s="5"/>
    </row>
    <row r="194" spans="1:13" ht="18" customHeight="1">
      <c r="A194" s="55">
        <v>3</v>
      </c>
      <c r="B194" s="56">
        <v>1</v>
      </c>
      <c r="C194" s="56">
        <v>1</v>
      </c>
      <c r="D194" s="56">
        <v>3</v>
      </c>
      <c r="E194" s="56">
        <v>1</v>
      </c>
      <c r="F194" s="57"/>
      <c r="G194" s="47" t="s">
        <v>139</v>
      </c>
      <c r="H194" s="40">
        <v>164</v>
      </c>
      <c r="I194" s="102">
        <f>SUM(I195:I198)</f>
        <v>3400</v>
      </c>
      <c r="J194" s="102">
        <f>SUM(J195:J198)</f>
        <v>3400</v>
      </c>
      <c r="K194" s="102">
        <f>SUM(K195:K198)</f>
        <v>2500</v>
      </c>
      <c r="L194" s="102">
        <f>SUM(L195:L198)</f>
        <v>2500</v>
      </c>
      <c r="M194" s="5"/>
    </row>
    <row r="195" spans="1:13" ht="23.25" hidden="1" customHeight="1">
      <c r="A195" s="55">
        <v>3</v>
      </c>
      <c r="B195" s="56">
        <v>1</v>
      </c>
      <c r="C195" s="56">
        <v>1</v>
      </c>
      <c r="D195" s="56">
        <v>3</v>
      </c>
      <c r="E195" s="56">
        <v>1</v>
      </c>
      <c r="F195" s="57">
        <v>1</v>
      </c>
      <c r="G195" s="47" t="s">
        <v>140</v>
      </c>
      <c r="H195" s="40">
        <v>165</v>
      </c>
      <c r="I195" s="106">
        <v>0</v>
      </c>
      <c r="J195" s="106">
        <v>0</v>
      </c>
      <c r="K195" s="106">
        <v>0</v>
      </c>
      <c r="L195" s="124">
        <v>0</v>
      </c>
      <c r="M195" s="5"/>
    </row>
    <row r="196" spans="1:13" ht="18" customHeight="1">
      <c r="A196" s="55">
        <v>3</v>
      </c>
      <c r="B196" s="56">
        <v>1</v>
      </c>
      <c r="C196" s="56">
        <v>1</v>
      </c>
      <c r="D196" s="56">
        <v>3</v>
      </c>
      <c r="E196" s="56">
        <v>1</v>
      </c>
      <c r="F196" s="57">
        <v>2</v>
      </c>
      <c r="G196" s="47" t="s">
        <v>141</v>
      </c>
      <c r="H196" s="40">
        <v>166</v>
      </c>
      <c r="I196" s="104">
        <v>900</v>
      </c>
      <c r="J196" s="106">
        <v>900</v>
      </c>
      <c r="K196" s="106">
        <v>0</v>
      </c>
      <c r="L196" s="106">
        <v>0</v>
      </c>
      <c r="M196" s="5"/>
    </row>
    <row r="197" spans="1:13" ht="27" hidden="1" customHeight="1">
      <c r="A197" s="55">
        <v>3</v>
      </c>
      <c r="B197" s="56">
        <v>1</v>
      </c>
      <c r="C197" s="56">
        <v>1</v>
      </c>
      <c r="D197" s="56">
        <v>3</v>
      </c>
      <c r="E197" s="56">
        <v>1</v>
      </c>
      <c r="F197" s="57">
        <v>3</v>
      </c>
      <c r="G197" s="54" t="s">
        <v>142</v>
      </c>
      <c r="H197" s="40">
        <v>167</v>
      </c>
      <c r="I197" s="104">
        <v>0</v>
      </c>
      <c r="J197" s="110">
        <v>0</v>
      </c>
      <c r="K197" s="110">
        <v>0</v>
      </c>
      <c r="L197" s="110">
        <v>0</v>
      </c>
      <c r="M197" s="5"/>
    </row>
    <row r="198" spans="1:13" ht="25.5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80">
        <v>4</v>
      </c>
      <c r="G198" s="307" t="s">
        <v>143</v>
      </c>
      <c r="H198" s="40">
        <v>168</v>
      </c>
      <c r="I198" s="126">
        <v>2500</v>
      </c>
      <c r="J198" s="127">
        <v>2500</v>
      </c>
      <c r="K198" s="106">
        <v>2500</v>
      </c>
      <c r="L198" s="106">
        <v>2500</v>
      </c>
      <c r="M198" s="5"/>
    </row>
    <row r="199" spans="1:13" ht="27" hidden="1" customHeight="1">
      <c r="A199" s="69">
        <v>3</v>
      </c>
      <c r="B199" s="70">
        <v>1</v>
      </c>
      <c r="C199" s="70">
        <v>1</v>
      </c>
      <c r="D199" s="70">
        <v>4</v>
      </c>
      <c r="E199" s="70"/>
      <c r="F199" s="80"/>
      <c r="G199" s="67" t="s">
        <v>144</v>
      </c>
      <c r="H199" s="40">
        <v>169</v>
      </c>
      <c r="I199" s="102">
        <f>I200</f>
        <v>0</v>
      </c>
      <c r="J199" s="114">
        <f>J200</f>
        <v>0</v>
      </c>
      <c r="K199" s="115">
        <f>K200</f>
        <v>0</v>
      </c>
      <c r="L199" s="107">
        <f>L200</f>
        <v>0</v>
      </c>
      <c r="M199" s="5"/>
    </row>
    <row r="200" spans="1:13" ht="27.75" hidden="1" customHeight="1">
      <c r="A200" s="55">
        <v>3</v>
      </c>
      <c r="B200" s="56">
        <v>1</v>
      </c>
      <c r="C200" s="56">
        <v>1</v>
      </c>
      <c r="D200" s="56">
        <v>4</v>
      </c>
      <c r="E200" s="56">
        <v>1</v>
      </c>
      <c r="F200" s="57"/>
      <c r="G200" s="67" t="s">
        <v>144</v>
      </c>
      <c r="H200" s="40">
        <v>170</v>
      </c>
      <c r="I200" s="111">
        <f>SUM(I201:I203)</f>
        <v>0</v>
      </c>
      <c r="J200" s="125">
        <f>SUM(J201:J203)</f>
        <v>0</v>
      </c>
      <c r="K200" s="103">
        <f>SUM(K201:K203)</f>
        <v>0</v>
      </c>
      <c r="L200" s="102">
        <f>SUM(L201:L203)</f>
        <v>0</v>
      </c>
      <c r="M200" s="5"/>
    </row>
    <row r="201" spans="1:13" ht="24.75" hidden="1" customHeight="1">
      <c r="A201" s="55">
        <v>3</v>
      </c>
      <c r="B201" s="56">
        <v>1</v>
      </c>
      <c r="C201" s="56">
        <v>1</v>
      </c>
      <c r="D201" s="56">
        <v>4</v>
      </c>
      <c r="E201" s="56">
        <v>1</v>
      </c>
      <c r="F201" s="57">
        <v>1</v>
      </c>
      <c r="G201" s="47" t="s">
        <v>145</v>
      </c>
      <c r="H201" s="40">
        <v>171</v>
      </c>
      <c r="I201" s="106">
        <v>0</v>
      </c>
      <c r="J201" s="106">
        <v>0</v>
      </c>
      <c r="K201" s="106">
        <v>0</v>
      </c>
      <c r="L201" s="124">
        <v>0</v>
      </c>
      <c r="M201" s="5"/>
    </row>
    <row r="202" spans="1:13" ht="25.5" hidden="1" customHeight="1">
      <c r="A202" s="44">
        <v>3</v>
      </c>
      <c r="B202" s="43">
        <v>1</v>
      </c>
      <c r="C202" s="43">
        <v>1</v>
      </c>
      <c r="D202" s="43">
        <v>4</v>
      </c>
      <c r="E202" s="43">
        <v>1</v>
      </c>
      <c r="F202" s="45">
        <v>2</v>
      </c>
      <c r="G202" s="51" t="s">
        <v>146</v>
      </c>
      <c r="H202" s="40">
        <v>172</v>
      </c>
      <c r="I202" s="104">
        <v>0</v>
      </c>
      <c r="J202" s="104">
        <v>0</v>
      </c>
      <c r="K202" s="105">
        <v>0</v>
      </c>
      <c r="L202" s="106">
        <v>0</v>
      </c>
      <c r="M202" s="5"/>
    </row>
    <row r="203" spans="1:13" ht="31.5" hidden="1" customHeight="1">
      <c r="A203" s="55">
        <v>3</v>
      </c>
      <c r="B203" s="56">
        <v>1</v>
      </c>
      <c r="C203" s="56">
        <v>1</v>
      </c>
      <c r="D203" s="56">
        <v>4</v>
      </c>
      <c r="E203" s="56">
        <v>1</v>
      </c>
      <c r="F203" s="57">
        <v>3</v>
      </c>
      <c r="G203" s="47" t="s">
        <v>147</v>
      </c>
      <c r="H203" s="40">
        <v>173</v>
      </c>
      <c r="I203" s="104">
        <v>0</v>
      </c>
      <c r="J203" s="104">
        <v>0</v>
      </c>
      <c r="K203" s="104">
        <v>0</v>
      </c>
      <c r="L203" s="106">
        <v>0</v>
      </c>
      <c r="M203" s="5"/>
    </row>
    <row r="204" spans="1:13" ht="25.5" hidden="1" customHeight="1">
      <c r="A204" s="55">
        <v>3</v>
      </c>
      <c r="B204" s="56">
        <v>1</v>
      </c>
      <c r="C204" s="56">
        <v>1</v>
      </c>
      <c r="D204" s="56">
        <v>5</v>
      </c>
      <c r="E204" s="56"/>
      <c r="F204" s="57"/>
      <c r="G204" s="47" t="s">
        <v>148</v>
      </c>
      <c r="H204" s="40">
        <v>174</v>
      </c>
      <c r="I204" s="102">
        <f t="shared" ref="I204:L205" si="18">I205</f>
        <v>0</v>
      </c>
      <c r="J204" s="125">
        <f t="shared" si="18"/>
        <v>0</v>
      </c>
      <c r="K204" s="103">
        <f t="shared" si="18"/>
        <v>0</v>
      </c>
      <c r="L204" s="102">
        <f t="shared" si="18"/>
        <v>0</v>
      </c>
      <c r="M204" s="5"/>
    </row>
    <row r="205" spans="1:13" ht="26.25" hidden="1" customHeight="1">
      <c r="A205" s="69">
        <v>3</v>
      </c>
      <c r="B205" s="70">
        <v>1</v>
      </c>
      <c r="C205" s="70">
        <v>1</v>
      </c>
      <c r="D205" s="70">
        <v>5</v>
      </c>
      <c r="E205" s="70">
        <v>1</v>
      </c>
      <c r="F205" s="80"/>
      <c r="G205" s="47" t="s">
        <v>148</v>
      </c>
      <c r="H205" s="40">
        <v>175</v>
      </c>
      <c r="I205" s="103">
        <f t="shared" si="18"/>
        <v>0</v>
      </c>
      <c r="J205" s="103">
        <f t="shared" si="18"/>
        <v>0</v>
      </c>
      <c r="K205" s="103">
        <f t="shared" si="18"/>
        <v>0</v>
      </c>
      <c r="L205" s="103">
        <f t="shared" si="18"/>
        <v>0</v>
      </c>
      <c r="M205" s="5"/>
    </row>
    <row r="206" spans="1:13" ht="27" hidden="1" customHeight="1">
      <c r="A206" s="55">
        <v>3</v>
      </c>
      <c r="B206" s="56">
        <v>1</v>
      </c>
      <c r="C206" s="56">
        <v>1</v>
      </c>
      <c r="D206" s="56">
        <v>5</v>
      </c>
      <c r="E206" s="56">
        <v>1</v>
      </c>
      <c r="F206" s="57">
        <v>1</v>
      </c>
      <c r="G206" s="47" t="s">
        <v>148</v>
      </c>
      <c r="H206" s="40">
        <v>176</v>
      </c>
      <c r="I206" s="104">
        <v>0</v>
      </c>
      <c r="J206" s="106">
        <v>0</v>
      </c>
      <c r="K206" s="106">
        <v>0</v>
      </c>
      <c r="L206" s="106">
        <v>0</v>
      </c>
      <c r="M206" s="5"/>
    </row>
    <row r="207" spans="1:13" ht="26.25" hidden="1" customHeight="1">
      <c r="A207" s="69">
        <v>3</v>
      </c>
      <c r="B207" s="70">
        <v>1</v>
      </c>
      <c r="C207" s="70">
        <v>2</v>
      </c>
      <c r="D207" s="70"/>
      <c r="E207" s="70"/>
      <c r="F207" s="80"/>
      <c r="G207" s="67" t="s">
        <v>149</v>
      </c>
      <c r="H207" s="40">
        <v>177</v>
      </c>
      <c r="I207" s="102">
        <f t="shared" ref="I207:L208" si="19">I208</f>
        <v>0</v>
      </c>
      <c r="J207" s="114">
        <f t="shared" si="19"/>
        <v>0</v>
      </c>
      <c r="K207" s="115">
        <f t="shared" si="19"/>
        <v>0</v>
      </c>
      <c r="L207" s="107">
        <f t="shared" si="19"/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2</v>
      </c>
      <c r="D208" s="56">
        <v>1</v>
      </c>
      <c r="E208" s="56"/>
      <c r="F208" s="57"/>
      <c r="G208" s="67" t="s">
        <v>149</v>
      </c>
      <c r="H208" s="40">
        <v>178</v>
      </c>
      <c r="I208" s="111">
        <f t="shared" si="19"/>
        <v>0</v>
      </c>
      <c r="J208" s="125">
        <f t="shared" si="19"/>
        <v>0</v>
      </c>
      <c r="K208" s="103">
        <f t="shared" si="19"/>
        <v>0</v>
      </c>
      <c r="L208" s="102">
        <f t="shared" si="19"/>
        <v>0</v>
      </c>
      <c r="M208" s="5"/>
    </row>
    <row r="209" spans="1:16" ht="26.25" hidden="1" customHeight="1">
      <c r="A209" s="44">
        <v>3</v>
      </c>
      <c r="B209" s="43">
        <v>1</v>
      </c>
      <c r="C209" s="43">
        <v>2</v>
      </c>
      <c r="D209" s="43">
        <v>1</v>
      </c>
      <c r="E209" s="43">
        <v>1</v>
      </c>
      <c r="F209" s="45"/>
      <c r="G209" s="67" t="s">
        <v>149</v>
      </c>
      <c r="H209" s="40">
        <v>179</v>
      </c>
      <c r="I209" s="102">
        <f>SUM(I210:I213)</f>
        <v>0</v>
      </c>
      <c r="J209" s="112">
        <f>SUM(J210:J213)</f>
        <v>0</v>
      </c>
      <c r="K209" s="113">
        <f>SUM(K210:K213)</f>
        <v>0</v>
      </c>
      <c r="L209" s="111">
        <f>SUM(L210:L213)</f>
        <v>0</v>
      </c>
      <c r="M209" s="5"/>
    </row>
    <row r="210" spans="1:16" ht="41.25" hidden="1" customHeight="1">
      <c r="A210" s="55">
        <v>3</v>
      </c>
      <c r="B210" s="56">
        <v>1</v>
      </c>
      <c r="C210" s="56">
        <v>2</v>
      </c>
      <c r="D210" s="56">
        <v>1</v>
      </c>
      <c r="E210" s="56">
        <v>1</v>
      </c>
      <c r="F210" s="57">
        <v>2</v>
      </c>
      <c r="G210" s="47" t="s">
        <v>150</v>
      </c>
      <c r="H210" s="40">
        <v>180</v>
      </c>
      <c r="I210" s="106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55">
        <v>3</v>
      </c>
      <c r="B211" s="56">
        <v>1</v>
      </c>
      <c r="C211" s="56">
        <v>2</v>
      </c>
      <c r="D211" s="55">
        <v>1</v>
      </c>
      <c r="E211" s="56">
        <v>1</v>
      </c>
      <c r="F211" s="57">
        <v>3</v>
      </c>
      <c r="G211" s="47" t="s">
        <v>151</v>
      </c>
      <c r="H211" s="40">
        <v>181</v>
      </c>
      <c r="I211" s="106">
        <v>0</v>
      </c>
      <c r="J211" s="106">
        <v>0</v>
      </c>
      <c r="K211" s="106">
        <v>0</v>
      </c>
      <c r="L211" s="106">
        <v>0</v>
      </c>
      <c r="M211" s="5"/>
    </row>
    <row r="212" spans="1:16" ht="27.75" hidden="1" customHeight="1">
      <c r="A212" s="55">
        <v>3</v>
      </c>
      <c r="B212" s="56">
        <v>1</v>
      </c>
      <c r="C212" s="56">
        <v>2</v>
      </c>
      <c r="D212" s="55">
        <v>1</v>
      </c>
      <c r="E212" s="56">
        <v>1</v>
      </c>
      <c r="F212" s="57">
        <v>4</v>
      </c>
      <c r="G212" s="47" t="s">
        <v>152</v>
      </c>
      <c r="H212" s="40">
        <v>182</v>
      </c>
      <c r="I212" s="106">
        <v>0</v>
      </c>
      <c r="J212" s="106">
        <v>0</v>
      </c>
      <c r="K212" s="106">
        <v>0</v>
      </c>
      <c r="L212" s="106">
        <v>0</v>
      </c>
      <c r="M212" s="5"/>
    </row>
    <row r="213" spans="1:16" ht="27" hidden="1" customHeight="1">
      <c r="A213" s="69">
        <v>3</v>
      </c>
      <c r="B213" s="78">
        <v>1</v>
      </c>
      <c r="C213" s="78">
        <v>2</v>
      </c>
      <c r="D213" s="77">
        <v>1</v>
      </c>
      <c r="E213" s="78">
        <v>1</v>
      </c>
      <c r="F213" s="79">
        <v>5</v>
      </c>
      <c r="G213" s="73" t="s">
        <v>153</v>
      </c>
      <c r="H213" s="40">
        <v>183</v>
      </c>
      <c r="I213" s="106">
        <v>0</v>
      </c>
      <c r="J213" s="106">
        <v>0</v>
      </c>
      <c r="K213" s="106">
        <v>0</v>
      </c>
      <c r="L213" s="124">
        <v>0</v>
      </c>
      <c r="M213" s="5"/>
    </row>
    <row r="214" spans="1:16" ht="29.25" hidden="1" customHeight="1">
      <c r="A214" s="55">
        <v>3</v>
      </c>
      <c r="B214" s="56">
        <v>1</v>
      </c>
      <c r="C214" s="56">
        <v>3</v>
      </c>
      <c r="D214" s="55"/>
      <c r="E214" s="56"/>
      <c r="F214" s="57"/>
      <c r="G214" s="47" t="s">
        <v>154</v>
      </c>
      <c r="H214" s="40">
        <v>184</v>
      </c>
      <c r="I214" s="102">
        <f>SUM(I215+I218)</f>
        <v>0</v>
      </c>
      <c r="J214" s="125">
        <f>SUM(J215+J218)</f>
        <v>0</v>
      </c>
      <c r="K214" s="103">
        <f>SUM(K215+K218)</f>
        <v>0</v>
      </c>
      <c r="L214" s="102">
        <f>SUM(L215+L218)</f>
        <v>0</v>
      </c>
      <c r="M214" s="5"/>
    </row>
    <row r="215" spans="1:16" ht="27.75" hidden="1" customHeight="1">
      <c r="A215" s="44">
        <v>3</v>
      </c>
      <c r="B215" s="43">
        <v>1</v>
      </c>
      <c r="C215" s="43">
        <v>3</v>
      </c>
      <c r="D215" s="44">
        <v>1</v>
      </c>
      <c r="E215" s="55"/>
      <c r="F215" s="45"/>
      <c r="G215" s="51" t="s">
        <v>155</v>
      </c>
      <c r="H215" s="40">
        <v>185</v>
      </c>
      <c r="I215" s="111">
        <f t="shared" ref="I215:L216" si="20">I216</f>
        <v>0</v>
      </c>
      <c r="J215" s="112">
        <f t="shared" si="20"/>
        <v>0</v>
      </c>
      <c r="K215" s="113">
        <f t="shared" si="20"/>
        <v>0</v>
      </c>
      <c r="L215" s="111">
        <f t="shared" si="20"/>
        <v>0</v>
      </c>
      <c r="M215" s="5"/>
    </row>
    <row r="216" spans="1:16" ht="30.75" hidden="1" customHeight="1">
      <c r="A216" s="55">
        <v>3</v>
      </c>
      <c r="B216" s="56">
        <v>1</v>
      </c>
      <c r="C216" s="56">
        <v>3</v>
      </c>
      <c r="D216" s="55">
        <v>1</v>
      </c>
      <c r="E216" s="55">
        <v>1</v>
      </c>
      <c r="F216" s="57"/>
      <c r="G216" s="51" t="s">
        <v>155</v>
      </c>
      <c r="H216" s="40">
        <v>186</v>
      </c>
      <c r="I216" s="102">
        <f t="shared" si="20"/>
        <v>0</v>
      </c>
      <c r="J216" s="125">
        <f t="shared" si="20"/>
        <v>0</v>
      </c>
      <c r="K216" s="103">
        <f t="shared" si="20"/>
        <v>0</v>
      </c>
      <c r="L216" s="102">
        <f t="shared" si="20"/>
        <v>0</v>
      </c>
      <c r="M216" s="5"/>
    </row>
    <row r="217" spans="1:16" ht="27.75" hidden="1" customHeight="1">
      <c r="A217" s="55">
        <v>3</v>
      </c>
      <c r="B217" s="47">
        <v>1</v>
      </c>
      <c r="C217" s="55">
        <v>3</v>
      </c>
      <c r="D217" s="56">
        <v>1</v>
      </c>
      <c r="E217" s="56">
        <v>1</v>
      </c>
      <c r="F217" s="57">
        <v>1</v>
      </c>
      <c r="G217" s="51" t="s">
        <v>155</v>
      </c>
      <c r="H217" s="40">
        <v>187</v>
      </c>
      <c r="I217" s="124">
        <v>0</v>
      </c>
      <c r="J217" s="124">
        <v>0</v>
      </c>
      <c r="K217" s="124">
        <v>0</v>
      </c>
      <c r="L217" s="124">
        <v>0</v>
      </c>
      <c r="M217" s="5"/>
    </row>
    <row r="218" spans="1:16" ht="30.75" hidden="1" customHeight="1">
      <c r="A218" s="55">
        <v>3</v>
      </c>
      <c r="B218" s="47">
        <v>1</v>
      </c>
      <c r="C218" s="55">
        <v>3</v>
      </c>
      <c r="D218" s="56">
        <v>2</v>
      </c>
      <c r="E218" s="56"/>
      <c r="F218" s="57"/>
      <c r="G218" s="47" t="s">
        <v>156</v>
      </c>
      <c r="H218" s="40">
        <v>188</v>
      </c>
      <c r="I218" s="102">
        <f>I219</f>
        <v>0</v>
      </c>
      <c r="J218" s="125">
        <f>J219</f>
        <v>0</v>
      </c>
      <c r="K218" s="103">
        <f>K219</f>
        <v>0</v>
      </c>
      <c r="L218" s="102">
        <f>L219</f>
        <v>0</v>
      </c>
      <c r="M218" s="5"/>
    </row>
    <row r="219" spans="1:16" ht="27" hidden="1" customHeight="1">
      <c r="A219" s="44">
        <v>3</v>
      </c>
      <c r="B219" s="51">
        <v>1</v>
      </c>
      <c r="C219" s="44">
        <v>3</v>
      </c>
      <c r="D219" s="43">
        <v>2</v>
      </c>
      <c r="E219" s="43">
        <v>1</v>
      </c>
      <c r="F219" s="45"/>
      <c r="G219" s="47" t="s">
        <v>156</v>
      </c>
      <c r="H219" s="40">
        <v>189</v>
      </c>
      <c r="I219" s="102">
        <f t="shared" ref="I219:L219" si="21">SUM(I220:I225)</f>
        <v>0</v>
      </c>
      <c r="J219" s="102">
        <f t="shared" si="21"/>
        <v>0</v>
      </c>
      <c r="K219" s="102">
        <f t="shared" si="21"/>
        <v>0</v>
      </c>
      <c r="L219" s="102">
        <f t="shared" si="21"/>
        <v>0</v>
      </c>
      <c r="M219" s="85">
        <f t="shared" ref="M219:P219" si="22">SUM(M220:M225)</f>
        <v>0</v>
      </c>
      <c r="N219" s="85">
        <f t="shared" si="22"/>
        <v>0</v>
      </c>
      <c r="O219" s="85">
        <f t="shared" si="22"/>
        <v>0</v>
      </c>
      <c r="P219" s="85">
        <f t="shared" si="22"/>
        <v>0</v>
      </c>
    </row>
    <row r="220" spans="1:16" ht="24.75" hidden="1" customHeight="1">
      <c r="A220" s="55">
        <v>3</v>
      </c>
      <c r="B220" s="47">
        <v>1</v>
      </c>
      <c r="C220" s="55">
        <v>3</v>
      </c>
      <c r="D220" s="56">
        <v>2</v>
      </c>
      <c r="E220" s="56">
        <v>1</v>
      </c>
      <c r="F220" s="57">
        <v>1</v>
      </c>
      <c r="G220" s="47" t="s">
        <v>157</v>
      </c>
      <c r="H220" s="40">
        <v>190</v>
      </c>
      <c r="I220" s="106">
        <v>0</v>
      </c>
      <c r="J220" s="106">
        <v>0</v>
      </c>
      <c r="K220" s="106">
        <v>0</v>
      </c>
      <c r="L220" s="124">
        <v>0</v>
      </c>
      <c r="M220" s="5"/>
    </row>
    <row r="221" spans="1:16" ht="26.25" hidden="1" customHeight="1">
      <c r="A221" s="55">
        <v>3</v>
      </c>
      <c r="B221" s="47">
        <v>1</v>
      </c>
      <c r="C221" s="55">
        <v>3</v>
      </c>
      <c r="D221" s="56">
        <v>2</v>
      </c>
      <c r="E221" s="56">
        <v>1</v>
      </c>
      <c r="F221" s="57">
        <v>2</v>
      </c>
      <c r="G221" s="47" t="s">
        <v>158</v>
      </c>
      <c r="H221" s="40">
        <v>191</v>
      </c>
      <c r="I221" s="106">
        <v>0</v>
      </c>
      <c r="J221" s="106">
        <v>0</v>
      </c>
      <c r="K221" s="106">
        <v>0</v>
      </c>
      <c r="L221" s="106">
        <v>0</v>
      </c>
      <c r="M221" s="5"/>
    </row>
    <row r="222" spans="1:16" ht="26.25" hidden="1" customHeight="1">
      <c r="A222" s="55">
        <v>3</v>
      </c>
      <c r="B222" s="47">
        <v>1</v>
      </c>
      <c r="C222" s="55">
        <v>3</v>
      </c>
      <c r="D222" s="56">
        <v>2</v>
      </c>
      <c r="E222" s="56">
        <v>1</v>
      </c>
      <c r="F222" s="57">
        <v>3</v>
      </c>
      <c r="G222" s="47" t="s">
        <v>159</v>
      </c>
      <c r="H222" s="40">
        <v>192</v>
      </c>
      <c r="I222" s="106">
        <v>0</v>
      </c>
      <c r="J222" s="106">
        <v>0</v>
      </c>
      <c r="K222" s="106">
        <v>0</v>
      </c>
      <c r="L222" s="106">
        <v>0</v>
      </c>
      <c r="M222" s="5"/>
    </row>
    <row r="223" spans="1:16" ht="27.75" hidden="1" customHeight="1">
      <c r="A223" s="55">
        <v>3</v>
      </c>
      <c r="B223" s="47">
        <v>1</v>
      </c>
      <c r="C223" s="55">
        <v>3</v>
      </c>
      <c r="D223" s="56">
        <v>2</v>
      </c>
      <c r="E223" s="56">
        <v>1</v>
      </c>
      <c r="F223" s="57">
        <v>4</v>
      </c>
      <c r="G223" s="47" t="s">
        <v>160</v>
      </c>
      <c r="H223" s="40">
        <v>193</v>
      </c>
      <c r="I223" s="106">
        <v>0</v>
      </c>
      <c r="J223" s="106">
        <v>0</v>
      </c>
      <c r="K223" s="106">
        <v>0</v>
      </c>
      <c r="L223" s="124">
        <v>0</v>
      </c>
      <c r="M223" s="5"/>
    </row>
    <row r="224" spans="1:16" ht="29.2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5</v>
      </c>
      <c r="G224" s="51" t="s">
        <v>161</v>
      </c>
      <c r="H224" s="40">
        <v>194</v>
      </c>
      <c r="I224" s="106">
        <v>0</v>
      </c>
      <c r="J224" s="106">
        <v>0</v>
      </c>
      <c r="K224" s="106">
        <v>0</v>
      </c>
      <c r="L224" s="106">
        <v>0</v>
      </c>
      <c r="M224" s="5"/>
    </row>
    <row r="225" spans="1:13" ht="25.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6</v>
      </c>
      <c r="G225" s="51" t="s">
        <v>156</v>
      </c>
      <c r="H225" s="40">
        <v>195</v>
      </c>
      <c r="I225" s="106">
        <v>0</v>
      </c>
      <c r="J225" s="106">
        <v>0</v>
      </c>
      <c r="K225" s="106">
        <v>0</v>
      </c>
      <c r="L225" s="124">
        <v>0</v>
      </c>
      <c r="M225" s="5"/>
    </row>
    <row r="226" spans="1:13" ht="27" hidden="1" customHeight="1">
      <c r="A226" s="44">
        <v>3</v>
      </c>
      <c r="B226" s="43">
        <v>1</v>
      </c>
      <c r="C226" s="43">
        <v>4</v>
      </c>
      <c r="D226" s="43"/>
      <c r="E226" s="43"/>
      <c r="F226" s="45"/>
      <c r="G226" s="51" t="s">
        <v>162</v>
      </c>
      <c r="H226" s="40">
        <v>196</v>
      </c>
      <c r="I226" s="111">
        <f t="shared" ref="I226:L228" si="23">I227</f>
        <v>0</v>
      </c>
      <c r="J226" s="112">
        <f t="shared" si="23"/>
        <v>0</v>
      </c>
      <c r="K226" s="113">
        <f t="shared" si="23"/>
        <v>0</v>
      </c>
      <c r="L226" s="113">
        <f t="shared" si="23"/>
        <v>0</v>
      </c>
      <c r="M226" s="5"/>
    </row>
    <row r="227" spans="1:13" ht="27" hidden="1" customHeight="1">
      <c r="A227" s="69">
        <v>3</v>
      </c>
      <c r="B227" s="78">
        <v>1</v>
      </c>
      <c r="C227" s="78">
        <v>4</v>
      </c>
      <c r="D227" s="78">
        <v>1</v>
      </c>
      <c r="E227" s="78"/>
      <c r="F227" s="79"/>
      <c r="G227" s="51" t="s">
        <v>162</v>
      </c>
      <c r="H227" s="40">
        <v>197</v>
      </c>
      <c r="I227" s="108">
        <f t="shared" si="23"/>
        <v>0</v>
      </c>
      <c r="J227" s="118">
        <f t="shared" si="23"/>
        <v>0</v>
      </c>
      <c r="K227" s="109">
        <f t="shared" si="23"/>
        <v>0</v>
      </c>
      <c r="L227" s="109">
        <f t="shared" si="23"/>
        <v>0</v>
      </c>
      <c r="M227" s="5"/>
    </row>
    <row r="228" spans="1:13" ht="27.75" hidden="1" customHeight="1">
      <c r="A228" s="55">
        <v>3</v>
      </c>
      <c r="B228" s="56">
        <v>1</v>
      </c>
      <c r="C228" s="56">
        <v>4</v>
      </c>
      <c r="D228" s="56">
        <v>1</v>
      </c>
      <c r="E228" s="56">
        <v>1</v>
      </c>
      <c r="F228" s="57"/>
      <c r="G228" s="51" t="s">
        <v>163</v>
      </c>
      <c r="H228" s="40">
        <v>198</v>
      </c>
      <c r="I228" s="102">
        <f t="shared" si="23"/>
        <v>0</v>
      </c>
      <c r="J228" s="125">
        <f t="shared" si="23"/>
        <v>0</v>
      </c>
      <c r="K228" s="103">
        <f t="shared" si="23"/>
        <v>0</v>
      </c>
      <c r="L228" s="103">
        <f t="shared" si="23"/>
        <v>0</v>
      </c>
      <c r="M228" s="5"/>
    </row>
    <row r="229" spans="1:13" ht="27" hidden="1" customHeight="1">
      <c r="A229" s="54">
        <v>3</v>
      </c>
      <c r="B229" s="55">
        <v>1</v>
      </c>
      <c r="C229" s="56">
        <v>4</v>
      </c>
      <c r="D229" s="56">
        <v>1</v>
      </c>
      <c r="E229" s="56">
        <v>1</v>
      </c>
      <c r="F229" s="57">
        <v>1</v>
      </c>
      <c r="G229" s="51" t="s">
        <v>163</v>
      </c>
      <c r="H229" s="40">
        <v>199</v>
      </c>
      <c r="I229" s="106">
        <v>0</v>
      </c>
      <c r="J229" s="106">
        <v>0</v>
      </c>
      <c r="K229" s="106">
        <v>0</v>
      </c>
      <c r="L229" s="106">
        <v>0</v>
      </c>
      <c r="M229" s="5"/>
    </row>
    <row r="230" spans="1:13" ht="26.25" hidden="1" customHeight="1">
      <c r="A230" s="54">
        <v>3</v>
      </c>
      <c r="B230" s="56">
        <v>1</v>
      </c>
      <c r="C230" s="56">
        <v>5</v>
      </c>
      <c r="D230" s="56"/>
      <c r="E230" s="56"/>
      <c r="F230" s="57"/>
      <c r="G230" s="47" t="s">
        <v>164</v>
      </c>
      <c r="H230" s="40">
        <v>200</v>
      </c>
      <c r="I230" s="102">
        <f t="shared" ref="I230:L231" si="24">I231</f>
        <v>0</v>
      </c>
      <c r="J230" s="102">
        <f t="shared" si="24"/>
        <v>0</v>
      </c>
      <c r="K230" s="102">
        <f t="shared" si="24"/>
        <v>0</v>
      </c>
      <c r="L230" s="102">
        <f t="shared" si="24"/>
        <v>0</v>
      </c>
      <c r="M230" s="5"/>
    </row>
    <row r="231" spans="1:13" ht="30" hidden="1" customHeight="1">
      <c r="A231" s="54">
        <v>3</v>
      </c>
      <c r="B231" s="56">
        <v>1</v>
      </c>
      <c r="C231" s="56">
        <v>5</v>
      </c>
      <c r="D231" s="56">
        <v>1</v>
      </c>
      <c r="E231" s="56"/>
      <c r="F231" s="57"/>
      <c r="G231" s="47" t="s">
        <v>164</v>
      </c>
      <c r="H231" s="40">
        <v>201</v>
      </c>
      <c r="I231" s="102">
        <f t="shared" si="24"/>
        <v>0</v>
      </c>
      <c r="J231" s="102">
        <f t="shared" si="24"/>
        <v>0</v>
      </c>
      <c r="K231" s="102">
        <f t="shared" si="24"/>
        <v>0</v>
      </c>
      <c r="L231" s="102">
        <f t="shared" si="24"/>
        <v>0</v>
      </c>
      <c r="M231" s="5"/>
    </row>
    <row r="232" spans="1:13" ht="27" hidden="1" customHeight="1">
      <c r="A232" s="54">
        <v>3</v>
      </c>
      <c r="B232" s="56">
        <v>1</v>
      </c>
      <c r="C232" s="56">
        <v>5</v>
      </c>
      <c r="D232" s="56">
        <v>1</v>
      </c>
      <c r="E232" s="56">
        <v>1</v>
      </c>
      <c r="F232" s="57"/>
      <c r="G232" s="47" t="s">
        <v>164</v>
      </c>
      <c r="H232" s="40">
        <v>202</v>
      </c>
      <c r="I232" s="102">
        <f>SUM(I233:I235)</f>
        <v>0</v>
      </c>
      <c r="J232" s="102">
        <f>SUM(J233:J235)</f>
        <v>0</v>
      </c>
      <c r="K232" s="102">
        <f>SUM(K233:K235)</f>
        <v>0</v>
      </c>
      <c r="L232" s="102">
        <f>SUM(L233:L235)</f>
        <v>0</v>
      </c>
      <c r="M232" s="5"/>
    </row>
    <row r="233" spans="1:13" ht="31.5" hidden="1" customHeight="1">
      <c r="A233" s="54">
        <v>3</v>
      </c>
      <c r="B233" s="56">
        <v>1</v>
      </c>
      <c r="C233" s="56">
        <v>5</v>
      </c>
      <c r="D233" s="56">
        <v>1</v>
      </c>
      <c r="E233" s="56">
        <v>1</v>
      </c>
      <c r="F233" s="57">
        <v>1</v>
      </c>
      <c r="G233" s="82" t="s">
        <v>165</v>
      </c>
      <c r="H233" s="40">
        <v>203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5.5" hidden="1" customHeight="1">
      <c r="A234" s="54">
        <v>3</v>
      </c>
      <c r="B234" s="56">
        <v>1</v>
      </c>
      <c r="C234" s="56">
        <v>5</v>
      </c>
      <c r="D234" s="56">
        <v>1</v>
      </c>
      <c r="E234" s="56">
        <v>1</v>
      </c>
      <c r="F234" s="57">
        <v>2</v>
      </c>
      <c r="G234" s="82" t="s">
        <v>166</v>
      </c>
      <c r="H234" s="40">
        <v>204</v>
      </c>
      <c r="I234" s="106">
        <v>0</v>
      </c>
      <c r="J234" s="106">
        <v>0</v>
      </c>
      <c r="K234" s="106">
        <v>0</v>
      </c>
      <c r="L234" s="106">
        <v>0</v>
      </c>
      <c r="M234" s="5"/>
    </row>
    <row r="235" spans="1:13" ht="28.5" hidden="1" customHeight="1">
      <c r="A235" s="54">
        <v>3</v>
      </c>
      <c r="B235" s="56">
        <v>1</v>
      </c>
      <c r="C235" s="56">
        <v>5</v>
      </c>
      <c r="D235" s="56">
        <v>1</v>
      </c>
      <c r="E235" s="56">
        <v>1</v>
      </c>
      <c r="F235" s="57">
        <v>3</v>
      </c>
      <c r="G235" s="82" t="s">
        <v>167</v>
      </c>
      <c r="H235" s="40">
        <v>205</v>
      </c>
      <c r="I235" s="106">
        <v>0</v>
      </c>
      <c r="J235" s="106">
        <v>0</v>
      </c>
      <c r="K235" s="106">
        <v>0</v>
      </c>
      <c r="L235" s="106">
        <v>0</v>
      </c>
      <c r="M235" s="5"/>
    </row>
    <row r="236" spans="1:13" ht="41.25" hidden="1" customHeight="1">
      <c r="A236" s="36">
        <v>3</v>
      </c>
      <c r="B236" s="37">
        <v>2</v>
      </c>
      <c r="C236" s="37"/>
      <c r="D236" s="37"/>
      <c r="E236" s="37"/>
      <c r="F236" s="39"/>
      <c r="G236" s="38" t="s">
        <v>168</v>
      </c>
      <c r="H236" s="40">
        <v>206</v>
      </c>
      <c r="I236" s="102">
        <f>SUM(I237+I269)</f>
        <v>0</v>
      </c>
      <c r="J236" s="125">
        <f>SUM(J237+J269)</f>
        <v>0</v>
      </c>
      <c r="K236" s="103">
        <f>SUM(K237+K269)</f>
        <v>0</v>
      </c>
      <c r="L236" s="103">
        <f>SUM(L237+L269)</f>
        <v>0</v>
      </c>
      <c r="M236" s="5"/>
    </row>
    <row r="237" spans="1:13" ht="26.25" hidden="1" customHeight="1">
      <c r="A237" s="69">
        <v>3</v>
      </c>
      <c r="B237" s="77">
        <v>2</v>
      </c>
      <c r="C237" s="78">
        <v>1</v>
      </c>
      <c r="D237" s="78"/>
      <c r="E237" s="78"/>
      <c r="F237" s="79"/>
      <c r="G237" s="73" t="s">
        <v>169</v>
      </c>
      <c r="H237" s="40">
        <v>207</v>
      </c>
      <c r="I237" s="108">
        <f>SUM(I238+I247+I251+I255+I259+I262+I265)</f>
        <v>0</v>
      </c>
      <c r="J237" s="118">
        <f>SUM(J238+J247+J251+J255+J259+J262+J265)</f>
        <v>0</v>
      </c>
      <c r="K237" s="109">
        <f>SUM(K238+K247+K251+K255+K259+K262+K265)</f>
        <v>0</v>
      </c>
      <c r="L237" s="109">
        <f>SUM(L238+L247+L251+L255+L259+L262+L265)</f>
        <v>0</v>
      </c>
      <c r="M237" s="5"/>
    </row>
    <row r="238" spans="1:13" ht="30" hidden="1" customHeight="1">
      <c r="A238" s="55">
        <v>3</v>
      </c>
      <c r="B238" s="56">
        <v>2</v>
      </c>
      <c r="C238" s="56">
        <v>1</v>
      </c>
      <c r="D238" s="56">
        <v>1</v>
      </c>
      <c r="E238" s="56"/>
      <c r="F238" s="57"/>
      <c r="G238" s="47" t="s">
        <v>170</v>
      </c>
      <c r="H238" s="40">
        <v>208</v>
      </c>
      <c r="I238" s="108">
        <f>I239</f>
        <v>0</v>
      </c>
      <c r="J238" s="108">
        <f>J239</f>
        <v>0</v>
      </c>
      <c r="K238" s="108">
        <f>K239</f>
        <v>0</v>
      </c>
      <c r="L238" s="108">
        <f>L239</f>
        <v>0</v>
      </c>
      <c r="M238" s="5"/>
    </row>
    <row r="239" spans="1:13" ht="27" hidden="1" customHeight="1">
      <c r="A239" s="55">
        <v>3</v>
      </c>
      <c r="B239" s="55">
        <v>2</v>
      </c>
      <c r="C239" s="56">
        <v>1</v>
      </c>
      <c r="D239" s="56">
        <v>1</v>
      </c>
      <c r="E239" s="56">
        <v>1</v>
      </c>
      <c r="F239" s="57"/>
      <c r="G239" s="47" t="s">
        <v>171</v>
      </c>
      <c r="H239" s="40">
        <v>209</v>
      </c>
      <c r="I239" s="102">
        <f>SUM(I240:I240)</f>
        <v>0</v>
      </c>
      <c r="J239" s="125">
        <f>SUM(J240:J240)</f>
        <v>0</v>
      </c>
      <c r="K239" s="103">
        <f>SUM(K240:K240)</f>
        <v>0</v>
      </c>
      <c r="L239" s="103">
        <f>SUM(L240:L240)</f>
        <v>0</v>
      </c>
      <c r="M239" s="5"/>
    </row>
    <row r="240" spans="1:13" ht="25.5" hidden="1" customHeight="1">
      <c r="A240" s="69">
        <v>3</v>
      </c>
      <c r="B240" s="69">
        <v>2</v>
      </c>
      <c r="C240" s="78">
        <v>1</v>
      </c>
      <c r="D240" s="78">
        <v>1</v>
      </c>
      <c r="E240" s="78">
        <v>1</v>
      </c>
      <c r="F240" s="79">
        <v>1</v>
      </c>
      <c r="G240" s="73" t="s">
        <v>171</v>
      </c>
      <c r="H240" s="40">
        <v>210</v>
      </c>
      <c r="I240" s="106">
        <v>0</v>
      </c>
      <c r="J240" s="106">
        <v>0</v>
      </c>
      <c r="K240" s="106">
        <v>0</v>
      </c>
      <c r="L240" s="106">
        <v>0</v>
      </c>
      <c r="M240" s="5"/>
    </row>
    <row r="241" spans="1:13" ht="25.5" hidden="1" customHeight="1">
      <c r="A241" s="69">
        <v>3</v>
      </c>
      <c r="B241" s="78">
        <v>2</v>
      </c>
      <c r="C241" s="78">
        <v>1</v>
      </c>
      <c r="D241" s="78">
        <v>1</v>
      </c>
      <c r="E241" s="78">
        <v>2</v>
      </c>
      <c r="F241" s="79"/>
      <c r="G241" s="73" t="s">
        <v>172</v>
      </c>
      <c r="H241" s="40">
        <v>211</v>
      </c>
      <c r="I241" s="102">
        <f>SUM(I242:I243)</f>
        <v>0</v>
      </c>
      <c r="J241" s="102">
        <f>SUM(J242:J243)</f>
        <v>0</v>
      </c>
      <c r="K241" s="102">
        <f>SUM(K242:K243)</f>
        <v>0</v>
      </c>
      <c r="L241" s="102">
        <f>SUM(L242:L243)</f>
        <v>0</v>
      </c>
      <c r="M241" s="5"/>
    </row>
    <row r="242" spans="1:13" ht="24.75" hidden="1" customHeight="1">
      <c r="A242" s="69">
        <v>3</v>
      </c>
      <c r="B242" s="78">
        <v>2</v>
      </c>
      <c r="C242" s="78">
        <v>1</v>
      </c>
      <c r="D242" s="78">
        <v>1</v>
      </c>
      <c r="E242" s="78">
        <v>2</v>
      </c>
      <c r="F242" s="79">
        <v>1</v>
      </c>
      <c r="G242" s="73" t="s">
        <v>173</v>
      </c>
      <c r="H242" s="40">
        <v>212</v>
      </c>
      <c r="I242" s="106">
        <v>0</v>
      </c>
      <c r="J242" s="106">
        <v>0</v>
      </c>
      <c r="K242" s="106">
        <v>0</v>
      </c>
      <c r="L242" s="106">
        <v>0</v>
      </c>
      <c r="M242" s="5"/>
    </row>
    <row r="243" spans="1:13" ht="25.5" hidden="1" customHeight="1">
      <c r="A243" s="69">
        <v>3</v>
      </c>
      <c r="B243" s="78">
        <v>2</v>
      </c>
      <c r="C243" s="78">
        <v>1</v>
      </c>
      <c r="D243" s="78">
        <v>1</v>
      </c>
      <c r="E243" s="78">
        <v>2</v>
      </c>
      <c r="F243" s="79">
        <v>2</v>
      </c>
      <c r="G243" s="73" t="s">
        <v>174</v>
      </c>
      <c r="H243" s="40">
        <v>213</v>
      </c>
      <c r="I243" s="106">
        <v>0</v>
      </c>
      <c r="J243" s="106">
        <v>0</v>
      </c>
      <c r="K243" s="106">
        <v>0</v>
      </c>
      <c r="L243" s="106">
        <v>0</v>
      </c>
      <c r="M243" s="5"/>
    </row>
    <row r="244" spans="1:13" ht="25.5" hidden="1" customHeight="1">
      <c r="A244" s="69">
        <v>3</v>
      </c>
      <c r="B244" s="78">
        <v>2</v>
      </c>
      <c r="C244" s="78">
        <v>1</v>
      </c>
      <c r="D244" s="78">
        <v>1</v>
      </c>
      <c r="E244" s="78">
        <v>3</v>
      </c>
      <c r="F244" s="86"/>
      <c r="G244" s="73" t="s">
        <v>175</v>
      </c>
      <c r="H244" s="40">
        <v>214</v>
      </c>
      <c r="I244" s="102">
        <f>SUM(I245:I246)</f>
        <v>0</v>
      </c>
      <c r="J244" s="102">
        <f>SUM(J245:J246)</f>
        <v>0</v>
      </c>
      <c r="K244" s="102">
        <f>SUM(K245:K246)</f>
        <v>0</v>
      </c>
      <c r="L244" s="102">
        <f>SUM(L245:L246)</f>
        <v>0</v>
      </c>
      <c r="M244" s="5"/>
    </row>
    <row r="245" spans="1:13" ht="29.2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3</v>
      </c>
      <c r="F245" s="79">
        <v>1</v>
      </c>
      <c r="G245" s="73" t="s">
        <v>176</v>
      </c>
      <c r="H245" s="40">
        <v>215</v>
      </c>
      <c r="I245" s="106">
        <v>0</v>
      </c>
      <c r="J245" s="106">
        <v>0</v>
      </c>
      <c r="K245" s="106">
        <v>0</v>
      </c>
      <c r="L245" s="106">
        <v>0</v>
      </c>
      <c r="M245" s="5"/>
    </row>
    <row r="246" spans="1:13" ht="25.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3</v>
      </c>
      <c r="F246" s="79">
        <v>2</v>
      </c>
      <c r="G246" s="73" t="s">
        <v>177</v>
      </c>
      <c r="H246" s="40">
        <v>216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7" hidden="1" customHeight="1">
      <c r="A247" s="55">
        <v>3</v>
      </c>
      <c r="B247" s="56">
        <v>2</v>
      </c>
      <c r="C247" s="56">
        <v>1</v>
      </c>
      <c r="D247" s="56">
        <v>2</v>
      </c>
      <c r="E247" s="56"/>
      <c r="F247" s="57"/>
      <c r="G247" s="47" t="s">
        <v>178</v>
      </c>
      <c r="H247" s="40">
        <v>217</v>
      </c>
      <c r="I247" s="102">
        <f>I248</f>
        <v>0</v>
      </c>
      <c r="J247" s="102">
        <f>J248</f>
        <v>0</v>
      </c>
      <c r="K247" s="102">
        <f>K248</f>
        <v>0</v>
      </c>
      <c r="L247" s="102">
        <f>L248</f>
        <v>0</v>
      </c>
      <c r="M247" s="5"/>
    </row>
    <row r="248" spans="1:13" ht="27.75" hidden="1" customHeight="1">
      <c r="A248" s="55">
        <v>3</v>
      </c>
      <c r="B248" s="56">
        <v>2</v>
      </c>
      <c r="C248" s="56">
        <v>1</v>
      </c>
      <c r="D248" s="56">
        <v>2</v>
      </c>
      <c r="E248" s="56">
        <v>1</v>
      </c>
      <c r="F248" s="57"/>
      <c r="G248" s="47" t="s">
        <v>178</v>
      </c>
      <c r="H248" s="40">
        <v>218</v>
      </c>
      <c r="I248" s="102">
        <f>SUM(I249:I250)</f>
        <v>0</v>
      </c>
      <c r="J248" s="125">
        <f>SUM(J249:J250)</f>
        <v>0</v>
      </c>
      <c r="K248" s="103">
        <f>SUM(K249:K250)</f>
        <v>0</v>
      </c>
      <c r="L248" s="103">
        <f>SUM(L249:L250)</f>
        <v>0</v>
      </c>
      <c r="M248" s="5"/>
    </row>
    <row r="249" spans="1:13" ht="27" hidden="1" customHeight="1">
      <c r="A249" s="69">
        <v>3</v>
      </c>
      <c r="B249" s="77">
        <v>2</v>
      </c>
      <c r="C249" s="78">
        <v>1</v>
      </c>
      <c r="D249" s="78">
        <v>2</v>
      </c>
      <c r="E249" s="78">
        <v>1</v>
      </c>
      <c r="F249" s="79">
        <v>1</v>
      </c>
      <c r="G249" s="73" t="s">
        <v>179</v>
      </c>
      <c r="H249" s="40">
        <v>219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55">
        <v>3</v>
      </c>
      <c r="B250" s="56">
        <v>2</v>
      </c>
      <c r="C250" s="56">
        <v>1</v>
      </c>
      <c r="D250" s="56">
        <v>2</v>
      </c>
      <c r="E250" s="56">
        <v>1</v>
      </c>
      <c r="F250" s="57">
        <v>2</v>
      </c>
      <c r="G250" s="47" t="s">
        <v>180</v>
      </c>
      <c r="H250" s="40">
        <v>220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6.25" hidden="1" customHeight="1">
      <c r="A251" s="44">
        <v>3</v>
      </c>
      <c r="B251" s="43">
        <v>2</v>
      </c>
      <c r="C251" s="43">
        <v>1</v>
      </c>
      <c r="D251" s="43">
        <v>3</v>
      </c>
      <c r="E251" s="43"/>
      <c r="F251" s="45"/>
      <c r="G251" s="51" t="s">
        <v>181</v>
      </c>
      <c r="H251" s="40">
        <v>221</v>
      </c>
      <c r="I251" s="111">
        <f>I252</f>
        <v>0</v>
      </c>
      <c r="J251" s="112">
        <f>J252</f>
        <v>0</v>
      </c>
      <c r="K251" s="113">
        <f>K252</f>
        <v>0</v>
      </c>
      <c r="L251" s="113">
        <f>L252</f>
        <v>0</v>
      </c>
      <c r="M251" s="5"/>
    </row>
    <row r="252" spans="1:13" ht="29.25" hidden="1" customHeight="1">
      <c r="A252" s="55">
        <v>3</v>
      </c>
      <c r="B252" s="56">
        <v>2</v>
      </c>
      <c r="C252" s="56">
        <v>1</v>
      </c>
      <c r="D252" s="56">
        <v>3</v>
      </c>
      <c r="E252" s="56">
        <v>1</v>
      </c>
      <c r="F252" s="57"/>
      <c r="G252" s="51" t="s">
        <v>181</v>
      </c>
      <c r="H252" s="40">
        <v>222</v>
      </c>
      <c r="I252" s="102">
        <f>I253+I254</f>
        <v>0</v>
      </c>
      <c r="J252" s="102">
        <f>J253+J254</f>
        <v>0</v>
      </c>
      <c r="K252" s="102">
        <f>K253+K254</f>
        <v>0</v>
      </c>
      <c r="L252" s="102">
        <f>L253+L254</f>
        <v>0</v>
      </c>
      <c r="M252" s="5"/>
    </row>
    <row r="253" spans="1:13" ht="30" hidden="1" customHeight="1">
      <c r="A253" s="55">
        <v>3</v>
      </c>
      <c r="B253" s="56">
        <v>2</v>
      </c>
      <c r="C253" s="56">
        <v>1</v>
      </c>
      <c r="D253" s="56">
        <v>3</v>
      </c>
      <c r="E253" s="56">
        <v>1</v>
      </c>
      <c r="F253" s="57">
        <v>1</v>
      </c>
      <c r="G253" s="47" t="s">
        <v>182</v>
      </c>
      <c r="H253" s="40">
        <v>223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7.75" hidden="1" customHeight="1">
      <c r="A254" s="55">
        <v>3</v>
      </c>
      <c r="B254" s="56">
        <v>2</v>
      </c>
      <c r="C254" s="56">
        <v>1</v>
      </c>
      <c r="D254" s="56">
        <v>3</v>
      </c>
      <c r="E254" s="56">
        <v>1</v>
      </c>
      <c r="F254" s="57">
        <v>2</v>
      </c>
      <c r="G254" s="47" t="s">
        <v>183</v>
      </c>
      <c r="H254" s="40">
        <v>224</v>
      </c>
      <c r="I254" s="124">
        <v>0</v>
      </c>
      <c r="J254" s="121">
        <v>0</v>
      </c>
      <c r="K254" s="124">
        <v>0</v>
      </c>
      <c r="L254" s="124">
        <v>0</v>
      </c>
      <c r="M254" s="5"/>
    </row>
    <row r="255" spans="1:13" ht="26.25" hidden="1" customHeight="1">
      <c r="A255" s="55">
        <v>3</v>
      </c>
      <c r="B255" s="56">
        <v>2</v>
      </c>
      <c r="C255" s="56">
        <v>1</v>
      </c>
      <c r="D255" s="56">
        <v>4</v>
      </c>
      <c r="E255" s="56"/>
      <c r="F255" s="57"/>
      <c r="G255" s="47" t="s">
        <v>184</v>
      </c>
      <c r="H255" s="40">
        <v>225</v>
      </c>
      <c r="I255" s="102">
        <f>I256</f>
        <v>0</v>
      </c>
      <c r="J255" s="103">
        <f>J256</f>
        <v>0</v>
      </c>
      <c r="K255" s="102">
        <f>K256</f>
        <v>0</v>
      </c>
      <c r="L255" s="103">
        <f>L256</f>
        <v>0</v>
      </c>
      <c r="M255" s="5"/>
    </row>
    <row r="256" spans="1:13" ht="27.75" hidden="1" customHeight="1">
      <c r="A256" s="44">
        <v>3</v>
      </c>
      <c r="B256" s="43">
        <v>2</v>
      </c>
      <c r="C256" s="43">
        <v>1</v>
      </c>
      <c r="D256" s="43">
        <v>4</v>
      </c>
      <c r="E256" s="43">
        <v>1</v>
      </c>
      <c r="F256" s="45"/>
      <c r="G256" s="51" t="s">
        <v>184</v>
      </c>
      <c r="H256" s="40">
        <v>226</v>
      </c>
      <c r="I256" s="111">
        <f>SUM(I257:I258)</f>
        <v>0</v>
      </c>
      <c r="J256" s="112">
        <f>SUM(J257:J258)</f>
        <v>0</v>
      </c>
      <c r="K256" s="113">
        <f>SUM(K257:K258)</f>
        <v>0</v>
      </c>
      <c r="L256" s="113">
        <f>SUM(L257:L258)</f>
        <v>0</v>
      </c>
      <c r="M256" s="5"/>
    </row>
    <row r="257" spans="1:13" ht="25.5" hidden="1" customHeight="1">
      <c r="A257" s="55">
        <v>3</v>
      </c>
      <c r="B257" s="56">
        <v>2</v>
      </c>
      <c r="C257" s="56">
        <v>1</v>
      </c>
      <c r="D257" s="56">
        <v>4</v>
      </c>
      <c r="E257" s="56">
        <v>1</v>
      </c>
      <c r="F257" s="57">
        <v>1</v>
      </c>
      <c r="G257" s="47" t="s">
        <v>185</v>
      </c>
      <c r="H257" s="40">
        <v>227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4</v>
      </c>
      <c r="E258" s="56">
        <v>1</v>
      </c>
      <c r="F258" s="57">
        <v>2</v>
      </c>
      <c r="G258" s="47" t="s">
        <v>186</v>
      </c>
      <c r="H258" s="40">
        <v>228</v>
      </c>
      <c r="I258" s="106">
        <v>0</v>
      </c>
      <c r="J258" s="106">
        <v>0</v>
      </c>
      <c r="K258" s="106">
        <v>0</v>
      </c>
      <c r="L258" s="106">
        <v>0</v>
      </c>
      <c r="M258" s="5"/>
    </row>
    <row r="259" spans="1:13" ht="12.75" hidden="1" customHeight="1">
      <c r="A259" s="55">
        <v>3</v>
      </c>
      <c r="B259" s="56">
        <v>2</v>
      </c>
      <c r="C259" s="56">
        <v>1</v>
      </c>
      <c r="D259" s="56">
        <v>5</v>
      </c>
      <c r="E259" s="56"/>
      <c r="F259" s="57"/>
      <c r="G259" s="47" t="s">
        <v>187</v>
      </c>
      <c r="H259" s="40">
        <v>229</v>
      </c>
      <c r="I259" s="102">
        <f t="shared" ref="I259:L260" si="25">I260</f>
        <v>0</v>
      </c>
      <c r="J259" s="125">
        <f t="shared" si="25"/>
        <v>0</v>
      </c>
      <c r="K259" s="103">
        <f t="shared" si="25"/>
        <v>0</v>
      </c>
      <c r="L259" s="103">
        <f t="shared" si="25"/>
        <v>0</v>
      </c>
    </row>
    <row r="260" spans="1:13" ht="29.25" hidden="1" customHeight="1">
      <c r="A260" s="55">
        <v>3</v>
      </c>
      <c r="B260" s="56">
        <v>2</v>
      </c>
      <c r="C260" s="56">
        <v>1</v>
      </c>
      <c r="D260" s="56">
        <v>5</v>
      </c>
      <c r="E260" s="56">
        <v>1</v>
      </c>
      <c r="F260" s="57"/>
      <c r="G260" s="47" t="s">
        <v>187</v>
      </c>
      <c r="H260" s="40">
        <v>230</v>
      </c>
      <c r="I260" s="103">
        <f t="shared" si="25"/>
        <v>0</v>
      </c>
      <c r="J260" s="125">
        <f t="shared" si="25"/>
        <v>0</v>
      </c>
      <c r="K260" s="103">
        <f t="shared" si="25"/>
        <v>0</v>
      </c>
      <c r="L260" s="103">
        <f t="shared" si="25"/>
        <v>0</v>
      </c>
      <c r="M260" s="5"/>
    </row>
    <row r="261" spans="1:13" ht="12.75" hidden="1" customHeight="1">
      <c r="A261" s="77">
        <v>3</v>
      </c>
      <c r="B261" s="78">
        <v>2</v>
      </c>
      <c r="C261" s="78">
        <v>1</v>
      </c>
      <c r="D261" s="78">
        <v>5</v>
      </c>
      <c r="E261" s="78">
        <v>1</v>
      </c>
      <c r="F261" s="79">
        <v>1</v>
      </c>
      <c r="G261" s="47" t="s">
        <v>187</v>
      </c>
      <c r="H261" s="40">
        <v>231</v>
      </c>
      <c r="I261" s="124">
        <v>0</v>
      </c>
      <c r="J261" s="124">
        <v>0</v>
      </c>
      <c r="K261" s="124">
        <v>0</v>
      </c>
      <c r="L261" s="124">
        <v>0</v>
      </c>
    </row>
    <row r="262" spans="1:13" ht="12.75" hidden="1" customHeight="1">
      <c r="A262" s="55">
        <v>3</v>
      </c>
      <c r="B262" s="56">
        <v>2</v>
      </c>
      <c r="C262" s="56">
        <v>1</v>
      </c>
      <c r="D262" s="56">
        <v>6</v>
      </c>
      <c r="E262" s="56"/>
      <c r="F262" s="57"/>
      <c r="G262" s="47" t="s">
        <v>188</v>
      </c>
      <c r="H262" s="40">
        <v>232</v>
      </c>
      <c r="I262" s="102">
        <f t="shared" ref="I262:L263" si="26">I263</f>
        <v>0</v>
      </c>
      <c r="J262" s="125">
        <f t="shared" si="26"/>
        <v>0</v>
      </c>
      <c r="K262" s="103">
        <f t="shared" si="26"/>
        <v>0</v>
      </c>
      <c r="L262" s="103">
        <f t="shared" si="26"/>
        <v>0</v>
      </c>
    </row>
    <row r="263" spans="1:13" ht="12.75" hidden="1" customHeight="1">
      <c r="A263" s="55">
        <v>3</v>
      </c>
      <c r="B263" s="55">
        <v>2</v>
      </c>
      <c r="C263" s="56">
        <v>1</v>
      </c>
      <c r="D263" s="56">
        <v>6</v>
      </c>
      <c r="E263" s="56">
        <v>1</v>
      </c>
      <c r="F263" s="57"/>
      <c r="G263" s="47" t="s">
        <v>188</v>
      </c>
      <c r="H263" s="40">
        <v>233</v>
      </c>
      <c r="I263" s="102">
        <f t="shared" si="26"/>
        <v>0</v>
      </c>
      <c r="J263" s="125">
        <f t="shared" si="26"/>
        <v>0</v>
      </c>
      <c r="K263" s="103">
        <f t="shared" si="26"/>
        <v>0</v>
      </c>
      <c r="L263" s="103">
        <f t="shared" si="26"/>
        <v>0</v>
      </c>
    </row>
    <row r="264" spans="1:13" ht="24" hidden="1" customHeight="1">
      <c r="A264" s="44">
        <v>3</v>
      </c>
      <c r="B264" s="44">
        <v>2</v>
      </c>
      <c r="C264" s="56">
        <v>1</v>
      </c>
      <c r="D264" s="56">
        <v>6</v>
      </c>
      <c r="E264" s="56">
        <v>1</v>
      </c>
      <c r="F264" s="57">
        <v>1</v>
      </c>
      <c r="G264" s="47" t="s">
        <v>188</v>
      </c>
      <c r="H264" s="40">
        <v>234</v>
      </c>
      <c r="I264" s="124">
        <v>0</v>
      </c>
      <c r="J264" s="124">
        <v>0</v>
      </c>
      <c r="K264" s="124">
        <v>0</v>
      </c>
      <c r="L264" s="124">
        <v>0</v>
      </c>
      <c r="M264" s="5"/>
    </row>
    <row r="265" spans="1:13" ht="27.75" hidden="1" customHeight="1">
      <c r="A265" s="55">
        <v>3</v>
      </c>
      <c r="B265" s="55">
        <v>2</v>
      </c>
      <c r="C265" s="56">
        <v>1</v>
      </c>
      <c r="D265" s="56">
        <v>7</v>
      </c>
      <c r="E265" s="56"/>
      <c r="F265" s="57"/>
      <c r="G265" s="47" t="s">
        <v>189</v>
      </c>
      <c r="H265" s="40">
        <v>235</v>
      </c>
      <c r="I265" s="102">
        <f>I266</f>
        <v>0</v>
      </c>
      <c r="J265" s="125">
        <f>J266</f>
        <v>0</v>
      </c>
      <c r="K265" s="103">
        <f>K266</f>
        <v>0</v>
      </c>
      <c r="L265" s="103">
        <f>L266</f>
        <v>0</v>
      </c>
      <c r="M265" s="5"/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7</v>
      </c>
      <c r="E266" s="56">
        <v>1</v>
      </c>
      <c r="F266" s="57"/>
      <c r="G266" s="47" t="s">
        <v>189</v>
      </c>
      <c r="H266" s="40">
        <v>236</v>
      </c>
      <c r="I266" s="102">
        <f>I267+I268</f>
        <v>0</v>
      </c>
      <c r="J266" s="102">
        <f>J267+J268</f>
        <v>0</v>
      </c>
      <c r="K266" s="102">
        <f>K267+K268</f>
        <v>0</v>
      </c>
      <c r="L266" s="102">
        <f>L267+L268</f>
        <v>0</v>
      </c>
    </row>
    <row r="267" spans="1:13" ht="27" hidden="1" customHeight="1">
      <c r="A267" s="55">
        <v>3</v>
      </c>
      <c r="B267" s="56">
        <v>2</v>
      </c>
      <c r="C267" s="56">
        <v>1</v>
      </c>
      <c r="D267" s="56">
        <v>7</v>
      </c>
      <c r="E267" s="56">
        <v>1</v>
      </c>
      <c r="F267" s="57">
        <v>1</v>
      </c>
      <c r="G267" s="47" t="s">
        <v>190</v>
      </c>
      <c r="H267" s="40">
        <v>237</v>
      </c>
      <c r="I267" s="105">
        <v>0</v>
      </c>
      <c r="J267" s="106">
        <v>0</v>
      </c>
      <c r="K267" s="106">
        <v>0</v>
      </c>
      <c r="L267" s="106">
        <v>0</v>
      </c>
      <c r="M267" s="5"/>
    </row>
    <row r="268" spans="1:13" ht="24.75" hidden="1" customHeight="1">
      <c r="A268" s="55">
        <v>3</v>
      </c>
      <c r="B268" s="56">
        <v>2</v>
      </c>
      <c r="C268" s="56">
        <v>1</v>
      </c>
      <c r="D268" s="56">
        <v>7</v>
      </c>
      <c r="E268" s="56">
        <v>1</v>
      </c>
      <c r="F268" s="57">
        <v>2</v>
      </c>
      <c r="G268" s="47" t="s">
        <v>191</v>
      </c>
      <c r="H268" s="40">
        <v>238</v>
      </c>
      <c r="I268" s="106">
        <v>0</v>
      </c>
      <c r="J268" s="106">
        <v>0</v>
      </c>
      <c r="K268" s="106">
        <v>0</v>
      </c>
      <c r="L268" s="106">
        <v>0</v>
      </c>
      <c r="M268" s="5"/>
    </row>
    <row r="269" spans="1:13" ht="38.25" hidden="1" customHeight="1">
      <c r="A269" s="55">
        <v>3</v>
      </c>
      <c r="B269" s="56">
        <v>2</v>
      </c>
      <c r="C269" s="56">
        <v>2</v>
      </c>
      <c r="D269" s="87"/>
      <c r="E269" s="87"/>
      <c r="F269" s="88"/>
      <c r="G269" s="47" t="s">
        <v>192</v>
      </c>
      <c r="H269" s="40">
        <v>239</v>
      </c>
      <c r="I269" s="102">
        <f>SUM(I270+I279+I283+I287+I291+I294+I297)</f>
        <v>0</v>
      </c>
      <c r="J269" s="125">
        <f>SUM(J270+J279+J283+J287+J291+J294+J297)</f>
        <v>0</v>
      </c>
      <c r="K269" s="103">
        <f>SUM(K270+K279+K283+K287+K291+K294+K297)</f>
        <v>0</v>
      </c>
      <c r="L269" s="103">
        <f>SUM(L270+L279+L283+L287+L291+L294+L297)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2</v>
      </c>
      <c r="D270" s="56">
        <v>1</v>
      </c>
      <c r="E270" s="56"/>
      <c r="F270" s="57"/>
      <c r="G270" s="47" t="s">
        <v>193</v>
      </c>
      <c r="H270" s="40">
        <v>240</v>
      </c>
      <c r="I270" s="102">
        <f>I271</f>
        <v>0</v>
      </c>
      <c r="J270" s="102">
        <f>J271</f>
        <v>0</v>
      </c>
      <c r="K270" s="102">
        <f>K271</f>
        <v>0</v>
      </c>
      <c r="L270" s="102">
        <f>L271</f>
        <v>0</v>
      </c>
    </row>
    <row r="271" spans="1:13" ht="12.75" hidden="1" customHeight="1">
      <c r="A271" s="54">
        <v>3</v>
      </c>
      <c r="B271" s="55">
        <v>2</v>
      </c>
      <c r="C271" s="56">
        <v>2</v>
      </c>
      <c r="D271" s="56">
        <v>1</v>
      </c>
      <c r="E271" s="56">
        <v>1</v>
      </c>
      <c r="F271" s="57"/>
      <c r="G271" s="47" t="s">
        <v>171</v>
      </c>
      <c r="H271" s="40">
        <v>241</v>
      </c>
      <c r="I271" s="102">
        <f>SUM(I272)</f>
        <v>0</v>
      </c>
      <c r="J271" s="102">
        <f>SUM(J272)</f>
        <v>0</v>
      </c>
      <c r="K271" s="102">
        <f>SUM(K272)</f>
        <v>0</v>
      </c>
      <c r="L271" s="102">
        <f>SUM(L272)</f>
        <v>0</v>
      </c>
    </row>
    <row r="272" spans="1:13" ht="12.75" hidden="1" customHeight="1">
      <c r="A272" s="54">
        <v>3</v>
      </c>
      <c r="B272" s="55">
        <v>2</v>
      </c>
      <c r="C272" s="56">
        <v>2</v>
      </c>
      <c r="D272" s="56">
        <v>1</v>
      </c>
      <c r="E272" s="56">
        <v>1</v>
      </c>
      <c r="F272" s="57">
        <v>1</v>
      </c>
      <c r="G272" s="47" t="s">
        <v>171</v>
      </c>
      <c r="H272" s="40">
        <v>242</v>
      </c>
      <c r="I272" s="106">
        <v>0</v>
      </c>
      <c r="J272" s="106">
        <v>0</v>
      </c>
      <c r="K272" s="106">
        <v>0</v>
      </c>
      <c r="L272" s="106">
        <v>0</v>
      </c>
    </row>
    <row r="273" spans="1:13" ht="24" hidden="1" customHeight="1">
      <c r="A273" s="54">
        <v>3</v>
      </c>
      <c r="B273" s="55">
        <v>2</v>
      </c>
      <c r="C273" s="56">
        <v>2</v>
      </c>
      <c r="D273" s="56">
        <v>1</v>
      </c>
      <c r="E273" s="56">
        <v>2</v>
      </c>
      <c r="F273" s="57"/>
      <c r="G273" s="47" t="s">
        <v>194</v>
      </c>
      <c r="H273" s="40">
        <v>243</v>
      </c>
      <c r="I273" s="102">
        <f>SUM(I274:I275)</f>
        <v>0</v>
      </c>
      <c r="J273" s="102">
        <f>SUM(J274:J275)</f>
        <v>0</v>
      </c>
      <c r="K273" s="102">
        <f>SUM(K274:K275)</f>
        <v>0</v>
      </c>
      <c r="L273" s="102">
        <f>SUM(L274:L275)</f>
        <v>0</v>
      </c>
      <c r="M273" s="5"/>
    </row>
    <row r="274" spans="1:13" ht="24" hidden="1" customHeight="1">
      <c r="A274" s="54">
        <v>3</v>
      </c>
      <c r="B274" s="55">
        <v>2</v>
      </c>
      <c r="C274" s="56">
        <v>2</v>
      </c>
      <c r="D274" s="56">
        <v>1</v>
      </c>
      <c r="E274" s="56">
        <v>2</v>
      </c>
      <c r="F274" s="57">
        <v>1</v>
      </c>
      <c r="G274" s="47" t="s">
        <v>173</v>
      </c>
      <c r="H274" s="40">
        <v>244</v>
      </c>
      <c r="I274" s="106">
        <v>0</v>
      </c>
      <c r="J274" s="105">
        <v>0</v>
      </c>
      <c r="K274" s="106">
        <v>0</v>
      </c>
      <c r="L274" s="106">
        <v>0</v>
      </c>
      <c r="M274" s="5"/>
    </row>
    <row r="275" spans="1:13" ht="32.2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2</v>
      </c>
      <c r="F275" s="57">
        <v>2</v>
      </c>
      <c r="G275" s="47" t="s">
        <v>174</v>
      </c>
      <c r="H275" s="40">
        <v>245</v>
      </c>
      <c r="I275" s="106">
        <v>0</v>
      </c>
      <c r="J275" s="105">
        <v>0</v>
      </c>
      <c r="K275" s="106">
        <v>0</v>
      </c>
      <c r="L275" s="106">
        <v>0</v>
      </c>
      <c r="M275" s="5"/>
    </row>
    <row r="276" spans="1:13" ht="27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3</v>
      </c>
      <c r="F276" s="57"/>
      <c r="G276" s="47" t="s">
        <v>175</v>
      </c>
      <c r="H276" s="40">
        <v>246</v>
      </c>
      <c r="I276" s="102">
        <f>SUM(I277:I278)</f>
        <v>0</v>
      </c>
      <c r="J276" s="102">
        <f>SUM(J277:J278)</f>
        <v>0</v>
      </c>
      <c r="K276" s="102">
        <f>SUM(K277:K278)</f>
        <v>0</v>
      </c>
      <c r="L276" s="102">
        <f>SUM(L277:L278)</f>
        <v>0</v>
      </c>
      <c r="M276" s="5"/>
    </row>
    <row r="277" spans="1:13" ht="27.75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3</v>
      </c>
      <c r="F277" s="57">
        <v>1</v>
      </c>
      <c r="G277" s="47" t="s">
        <v>176</v>
      </c>
      <c r="H277" s="40">
        <v>247</v>
      </c>
      <c r="I277" s="106">
        <v>0</v>
      </c>
      <c r="J277" s="105">
        <v>0</v>
      </c>
      <c r="K277" s="106">
        <v>0</v>
      </c>
      <c r="L277" s="106">
        <v>0</v>
      </c>
      <c r="M277" s="5"/>
    </row>
    <row r="278" spans="1:13" ht="27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3</v>
      </c>
      <c r="F278" s="57">
        <v>2</v>
      </c>
      <c r="G278" s="47" t="s">
        <v>195</v>
      </c>
      <c r="H278" s="40">
        <v>248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25.5" hidden="1" customHeight="1">
      <c r="A279" s="54">
        <v>3</v>
      </c>
      <c r="B279" s="55">
        <v>2</v>
      </c>
      <c r="C279" s="56">
        <v>2</v>
      </c>
      <c r="D279" s="56">
        <v>2</v>
      </c>
      <c r="E279" s="56"/>
      <c r="F279" s="57"/>
      <c r="G279" s="47" t="s">
        <v>196</v>
      </c>
      <c r="H279" s="40">
        <v>249</v>
      </c>
      <c r="I279" s="102">
        <f>I280</f>
        <v>0</v>
      </c>
      <c r="J279" s="103">
        <f>J280</f>
        <v>0</v>
      </c>
      <c r="K279" s="102">
        <f>K280</f>
        <v>0</v>
      </c>
      <c r="L279" s="103">
        <f>L280</f>
        <v>0</v>
      </c>
      <c r="M279" s="5"/>
    </row>
    <row r="280" spans="1:13" ht="32.25" hidden="1" customHeight="1">
      <c r="A280" s="55">
        <v>3</v>
      </c>
      <c r="B280" s="56">
        <v>2</v>
      </c>
      <c r="C280" s="43">
        <v>2</v>
      </c>
      <c r="D280" s="43">
        <v>2</v>
      </c>
      <c r="E280" s="43">
        <v>1</v>
      </c>
      <c r="F280" s="45"/>
      <c r="G280" s="47" t="s">
        <v>196</v>
      </c>
      <c r="H280" s="40">
        <v>250</v>
      </c>
      <c r="I280" s="111">
        <f>SUM(I281:I282)</f>
        <v>0</v>
      </c>
      <c r="J280" s="112">
        <f>SUM(J281:J282)</f>
        <v>0</v>
      </c>
      <c r="K280" s="113">
        <f>SUM(K281:K282)</f>
        <v>0</v>
      </c>
      <c r="L280" s="113">
        <f>SUM(L281:L282)</f>
        <v>0</v>
      </c>
      <c r="M280" s="5"/>
    </row>
    <row r="281" spans="1:13" ht="25.5" hidden="1" customHeight="1">
      <c r="A281" s="55">
        <v>3</v>
      </c>
      <c r="B281" s="56">
        <v>2</v>
      </c>
      <c r="C281" s="56">
        <v>2</v>
      </c>
      <c r="D281" s="56">
        <v>2</v>
      </c>
      <c r="E281" s="56">
        <v>1</v>
      </c>
      <c r="F281" s="57">
        <v>1</v>
      </c>
      <c r="G281" s="47" t="s">
        <v>197</v>
      </c>
      <c r="H281" s="40">
        <v>251</v>
      </c>
      <c r="I281" s="106">
        <v>0</v>
      </c>
      <c r="J281" s="106">
        <v>0</v>
      </c>
      <c r="K281" s="106">
        <v>0</v>
      </c>
      <c r="L281" s="106">
        <v>0</v>
      </c>
      <c r="M281" s="5"/>
    </row>
    <row r="282" spans="1:13" ht="25.5" hidden="1" customHeight="1">
      <c r="A282" s="55">
        <v>3</v>
      </c>
      <c r="B282" s="56">
        <v>2</v>
      </c>
      <c r="C282" s="56">
        <v>2</v>
      </c>
      <c r="D282" s="56">
        <v>2</v>
      </c>
      <c r="E282" s="56">
        <v>1</v>
      </c>
      <c r="F282" s="57">
        <v>2</v>
      </c>
      <c r="G282" s="54" t="s">
        <v>198</v>
      </c>
      <c r="H282" s="40">
        <v>252</v>
      </c>
      <c r="I282" s="106">
        <v>0</v>
      </c>
      <c r="J282" s="106">
        <v>0</v>
      </c>
      <c r="K282" s="106">
        <v>0</v>
      </c>
      <c r="L282" s="106">
        <v>0</v>
      </c>
      <c r="M282" s="5"/>
    </row>
    <row r="283" spans="1:13" ht="25.5" hidden="1" customHeight="1">
      <c r="A283" s="55">
        <v>3</v>
      </c>
      <c r="B283" s="56">
        <v>2</v>
      </c>
      <c r="C283" s="56">
        <v>2</v>
      </c>
      <c r="D283" s="56">
        <v>3</v>
      </c>
      <c r="E283" s="56"/>
      <c r="F283" s="57"/>
      <c r="G283" s="47" t="s">
        <v>199</v>
      </c>
      <c r="H283" s="40">
        <v>253</v>
      </c>
      <c r="I283" s="102">
        <f>I284</f>
        <v>0</v>
      </c>
      <c r="J283" s="125">
        <f>J284</f>
        <v>0</v>
      </c>
      <c r="K283" s="103">
        <f>K284</f>
        <v>0</v>
      </c>
      <c r="L283" s="103">
        <f>L284</f>
        <v>0</v>
      </c>
      <c r="M283" s="5"/>
    </row>
    <row r="284" spans="1:13" ht="30" hidden="1" customHeight="1">
      <c r="A284" s="44">
        <v>3</v>
      </c>
      <c r="B284" s="56">
        <v>2</v>
      </c>
      <c r="C284" s="56">
        <v>2</v>
      </c>
      <c r="D284" s="56">
        <v>3</v>
      </c>
      <c r="E284" s="56">
        <v>1</v>
      </c>
      <c r="F284" s="57"/>
      <c r="G284" s="47" t="s">
        <v>199</v>
      </c>
      <c r="H284" s="40">
        <v>254</v>
      </c>
      <c r="I284" s="102">
        <f>I285+I286</f>
        <v>0</v>
      </c>
      <c r="J284" s="102">
        <f>J285+J286</f>
        <v>0</v>
      </c>
      <c r="K284" s="102">
        <f>K285+K286</f>
        <v>0</v>
      </c>
      <c r="L284" s="102">
        <f>L285+L286</f>
        <v>0</v>
      </c>
      <c r="M284" s="5"/>
    </row>
    <row r="285" spans="1:13" ht="31.5" hidden="1" customHeight="1">
      <c r="A285" s="44">
        <v>3</v>
      </c>
      <c r="B285" s="56">
        <v>2</v>
      </c>
      <c r="C285" s="56">
        <v>2</v>
      </c>
      <c r="D285" s="56">
        <v>3</v>
      </c>
      <c r="E285" s="56">
        <v>1</v>
      </c>
      <c r="F285" s="57">
        <v>1</v>
      </c>
      <c r="G285" s="47" t="s">
        <v>200</v>
      </c>
      <c r="H285" s="40">
        <v>255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44">
        <v>3</v>
      </c>
      <c r="B286" s="56">
        <v>2</v>
      </c>
      <c r="C286" s="56">
        <v>2</v>
      </c>
      <c r="D286" s="56">
        <v>3</v>
      </c>
      <c r="E286" s="56">
        <v>1</v>
      </c>
      <c r="F286" s="57">
        <v>2</v>
      </c>
      <c r="G286" s="47" t="s">
        <v>201</v>
      </c>
      <c r="H286" s="40">
        <v>256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7" hidden="1" customHeight="1">
      <c r="A287" s="55">
        <v>3</v>
      </c>
      <c r="B287" s="56">
        <v>2</v>
      </c>
      <c r="C287" s="56">
        <v>2</v>
      </c>
      <c r="D287" s="56">
        <v>4</v>
      </c>
      <c r="E287" s="56"/>
      <c r="F287" s="57"/>
      <c r="G287" s="47" t="s">
        <v>202</v>
      </c>
      <c r="H287" s="40">
        <v>257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12.75" hidden="1" customHeight="1">
      <c r="A288" s="55">
        <v>3</v>
      </c>
      <c r="B288" s="56">
        <v>2</v>
      </c>
      <c r="C288" s="56">
        <v>2</v>
      </c>
      <c r="D288" s="56">
        <v>4</v>
      </c>
      <c r="E288" s="56">
        <v>1</v>
      </c>
      <c r="F288" s="57"/>
      <c r="G288" s="47" t="s">
        <v>202</v>
      </c>
      <c r="H288" s="40">
        <v>258</v>
      </c>
      <c r="I288" s="102">
        <f>SUM(I289:I290)</f>
        <v>0</v>
      </c>
      <c r="J288" s="125">
        <f>SUM(J289:J290)</f>
        <v>0</v>
      </c>
      <c r="K288" s="103">
        <f>SUM(K289:K290)</f>
        <v>0</v>
      </c>
      <c r="L288" s="103">
        <f>SUM(L289:L290)</f>
        <v>0</v>
      </c>
    </row>
    <row r="289" spans="1:13" ht="30.75" hidden="1" customHeight="1">
      <c r="A289" s="55">
        <v>3</v>
      </c>
      <c r="B289" s="56">
        <v>2</v>
      </c>
      <c r="C289" s="56">
        <v>2</v>
      </c>
      <c r="D289" s="56">
        <v>4</v>
      </c>
      <c r="E289" s="56">
        <v>1</v>
      </c>
      <c r="F289" s="57">
        <v>1</v>
      </c>
      <c r="G289" s="47" t="s">
        <v>203</v>
      </c>
      <c r="H289" s="40">
        <v>259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7.75" hidden="1" customHeight="1">
      <c r="A290" s="44">
        <v>3</v>
      </c>
      <c r="B290" s="43">
        <v>2</v>
      </c>
      <c r="C290" s="43">
        <v>2</v>
      </c>
      <c r="D290" s="43">
        <v>4</v>
      </c>
      <c r="E290" s="43">
        <v>1</v>
      </c>
      <c r="F290" s="45">
        <v>2</v>
      </c>
      <c r="G290" s="54" t="s">
        <v>204</v>
      </c>
      <c r="H290" s="40">
        <v>260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8.5" hidden="1" customHeight="1">
      <c r="A291" s="55">
        <v>3</v>
      </c>
      <c r="B291" s="56">
        <v>2</v>
      </c>
      <c r="C291" s="56">
        <v>2</v>
      </c>
      <c r="D291" s="56">
        <v>5</v>
      </c>
      <c r="E291" s="56"/>
      <c r="F291" s="57"/>
      <c r="G291" s="47" t="s">
        <v>205</v>
      </c>
      <c r="H291" s="40">
        <v>261</v>
      </c>
      <c r="I291" s="102">
        <f t="shared" ref="I291:L292" si="27">I292</f>
        <v>0</v>
      </c>
      <c r="J291" s="125">
        <f t="shared" si="27"/>
        <v>0</v>
      </c>
      <c r="K291" s="103">
        <f t="shared" si="27"/>
        <v>0</v>
      </c>
      <c r="L291" s="103">
        <f t="shared" si="27"/>
        <v>0</v>
      </c>
      <c r="M291" s="5"/>
    </row>
    <row r="292" spans="1:13" ht="26.25" hidden="1" customHeight="1">
      <c r="A292" s="55">
        <v>3</v>
      </c>
      <c r="B292" s="56">
        <v>2</v>
      </c>
      <c r="C292" s="56">
        <v>2</v>
      </c>
      <c r="D292" s="56">
        <v>5</v>
      </c>
      <c r="E292" s="56">
        <v>1</v>
      </c>
      <c r="F292" s="57"/>
      <c r="G292" s="47" t="s">
        <v>205</v>
      </c>
      <c r="H292" s="40">
        <v>262</v>
      </c>
      <c r="I292" s="102">
        <f t="shared" si="27"/>
        <v>0</v>
      </c>
      <c r="J292" s="125">
        <f t="shared" si="27"/>
        <v>0</v>
      </c>
      <c r="K292" s="103">
        <f t="shared" si="27"/>
        <v>0</v>
      </c>
      <c r="L292" s="103">
        <f t="shared" si="27"/>
        <v>0</v>
      </c>
      <c r="M292" s="5"/>
    </row>
    <row r="293" spans="1:13" ht="26.25" hidden="1" customHeight="1">
      <c r="A293" s="55">
        <v>3</v>
      </c>
      <c r="B293" s="56">
        <v>2</v>
      </c>
      <c r="C293" s="56">
        <v>2</v>
      </c>
      <c r="D293" s="56">
        <v>5</v>
      </c>
      <c r="E293" s="56">
        <v>1</v>
      </c>
      <c r="F293" s="57">
        <v>1</v>
      </c>
      <c r="G293" s="47" t="s">
        <v>205</v>
      </c>
      <c r="H293" s="40">
        <v>263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6.25" hidden="1" customHeight="1">
      <c r="A294" s="55">
        <v>3</v>
      </c>
      <c r="B294" s="56">
        <v>2</v>
      </c>
      <c r="C294" s="56">
        <v>2</v>
      </c>
      <c r="D294" s="56">
        <v>6</v>
      </c>
      <c r="E294" s="56"/>
      <c r="F294" s="57"/>
      <c r="G294" s="47" t="s">
        <v>188</v>
      </c>
      <c r="H294" s="40">
        <v>264</v>
      </c>
      <c r="I294" s="102">
        <f t="shared" ref="I294:L295" si="28">I295</f>
        <v>0</v>
      </c>
      <c r="J294" s="128">
        <f t="shared" si="28"/>
        <v>0</v>
      </c>
      <c r="K294" s="103">
        <f t="shared" si="28"/>
        <v>0</v>
      </c>
      <c r="L294" s="103">
        <f t="shared" si="28"/>
        <v>0</v>
      </c>
      <c r="M294" s="5"/>
    </row>
    <row r="295" spans="1:13" ht="30" hidden="1" customHeight="1">
      <c r="A295" s="55">
        <v>3</v>
      </c>
      <c r="B295" s="56">
        <v>2</v>
      </c>
      <c r="C295" s="56">
        <v>2</v>
      </c>
      <c r="D295" s="56">
        <v>6</v>
      </c>
      <c r="E295" s="56">
        <v>1</v>
      </c>
      <c r="F295" s="57"/>
      <c r="G295" s="47" t="s">
        <v>188</v>
      </c>
      <c r="H295" s="40">
        <v>265</v>
      </c>
      <c r="I295" s="102">
        <f t="shared" si="28"/>
        <v>0</v>
      </c>
      <c r="J295" s="128">
        <f t="shared" si="28"/>
        <v>0</v>
      </c>
      <c r="K295" s="103">
        <f t="shared" si="28"/>
        <v>0</v>
      </c>
      <c r="L295" s="103">
        <f t="shared" si="28"/>
        <v>0</v>
      </c>
      <c r="M295" s="5"/>
    </row>
    <row r="296" spans="1:13" ht="24.75" hidden="1" customHeight="1">
      <c r="A296" s="55">
        <v>3</v>
      </c>
      <c r="B296" s="78">
        <v>2</v>
      </c>
      <c r="C296" s="78">
        <v>2</v>
      </c>
      <c r="D296" s="56">
        <v>6</v>
      </c>
      <c r="E296" s="78">
        <v>1</v>
      </c>
      <c r="F296" s="79">
        <v>1</v>
      </c>
      <c r="G296" s="73" t="s">
        <v>188</v>
      </c>
      <c r="H296" s="40">
        <v>266</v>
      </c>
      <c r="I296" s="106">
        <v>0</v>
      </c>
      <c r="J296" s="106">
        <v>0</v>
      </c>
      <c r="K296" s="106">
        <v>0</v>
      </c>
      <c r="L296" s="106">
        <v>0</v>
      </c>
      <c r="M296" s="5"/>
    </row>
    <row r="297" spans="1:13" ht="29.25" hidden="1" customHeight="1">
      <c r="A297" s="54">
        <v>3</v>
      </c>
      <c r="B297" s="55">
        <v>2</v>
      </c>
      <c r="C297" s="56">
        <v>2</v>
      </c>
      <c r="D297" s="56">
        <v>7</v>
      </c>
      <c r="E297" s="56"/>
      <c r="F297" s="57"/>
      <c r="G297" s="47" t="s">
        <v>189</v>
      </c>
      <c r="H297" s="40">
        <v>267</v>
      </c>
      <c r="I297" s="102">
        <f>I298</f>
        <v>0</v>
      </c>
      <c r="J297" s="128">
        <f>J298</f>
        <v>0</v>
      </c>
      <c r="K297" s="103">
        <f>K298</f>
        <v>0</v>
      </c>
      <c r="L297" s="103">
        <f>L298</f>
        <v>0</v>
      </c>
      <c r="M297" s="5"/>
    </row>
    <row r="298" spans="1:13" ht="26.25" hidden="1" customHeight="1">
      <c r="A298" s="54">
        <v>3</v>
      </c>
      <c r="B298" s="55">
        <v>2</v>
      </c>
      <c r="C298" s="56">
        <v>2</v>
      </c>
      <c r="D298" s="56">
        <v>7</v>
      </c>
      <c r="E298" s="56">
        <v>1</v>
      </c>
      <c r="F298" s="57"/>
      <c r="G298" s="47" t="s">
        <v>189</v>
      </c>
      <c r="H298" s="40">
        <v>268</v>
      </c>
      <c r="I298" s="102">
        <f>I299+I300</f>
        <v>0</v>
      </c>
      <c r="J298" s="102">
        <f>J299+J300</f>
        <v>0</v>
      </c>
      <c r="K298" s="102">
        <f>K299+K300</f>
        <v>0</v>
      </c>
      <c r="L298" s="102">
        <f>L299+L300</f>
        <v>0</v>
      </c>
      <c r="M298" s="5"/>
    </row>
    <row r="299" spans="1:13" ht="27.75" hidden="1" customHeight="1">
      <c r="A299" s="54">
        <v>3</v>
      </c>
      <c r="B299" s="55">
        <v>2</v>
      </c>
      <c r="C299" s="55">
        <v>2</v>
      </c>
      <c r="D299" s="56">
        <v>7</v>
      </c>
      <c r="E299" s="56">
        <v>1</v>
      </c>
      <c r="F299" s="57">
        <v>1</v>
      </c>
      <c r="G299" s="47" t="s">
        <v>190</v>
      </c>
      <c r="H299" s="40">
        <v>269</v>
      </c>
      <c r="I299" s="106">
        <v>0</v>
      </c>
      <c r="J299" s="106">
        <v>0</v>
      </c>
      <c r="K299" s="106">
        <v>0</v>
      </c>
      <c r="L299" s="106">
        <v>0</v>
      </c>
      <c r="M299" s="5"/>
    </row>
    <row r="300" spans="1:13" ht="25.5" hidden="1" customHeight="1">
      <c r="A300" s="54">
        <v>3</v>
      </c>
      <c r="B300" s="55">
        <v>2</v>
      </c>
      <c r="C300" s="55">
        <v>2</v>
      </c>
      <c r="D300" s="56">
        <v>7</v>
      </c>
      <c r="E300" s="56">
        <v>1</v>
      </c>
      <c r="F300" s="57">
        <v>2</v>
      </c>
      <c r="G300" s="47" t="s">
        <v>191</v>
      </c>
      <c r="H300" s="40">
        <v>270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30" hidden="1" customHeight="1">
      <c r="A301" s="49">
        <v>3</v>
      </c>
      <c r="B301" s="49">
        <v>3</v>
      </c>
      <c r="C301" s="36"/>
      <c r="D301" s="37"/>
      <c r="E301" s="37"/>
      <c r="F301" s="39"/>
      <c r="G301" s="38" t="s">
        <v>206</v>
      </c>
      <c r="H301" s="40">
        <v>271</v>
      </c>
      <c r="I301" s="102">
        <f>SUM(I302+I334)</f>
        <v>0</v>
      </c>
      <c r="J301" s="128">
        <f>SUM(J302+J334)</f>
        <v>0</v>
      </c>
      <c r="K301" s="103">
        <f>SUM(K302+K334)</f>
        <v>0</v>
      </c>
      <c r="L301" s="103">
        <f>SUM(L302+L334)</f>
        <v>0</v>
      </c>
      <c r="M301" s="5"/>
    </row>
    <row r="302" spans="1:13" ht="40.5" hidden="1" customHeight="1">
      <c r="A302" s="54">
        <v>3</v>
      </c>
      <c r="B302" s="54">
        <v>3</v>
      </c>
      <c r="C302" s="55">
        <v>1</v>
      </c>
      <c r="D302" s="56"/>
      <c r="E302" s="56"/>
      <c r="F302" s="57"/>
      <c r="G302" s="47" t="s">
        <v>207</v>
      </c>
      <c r="H302" s="40">
        <v>272</v>
      </c>
      <c r="I302" s="102">
        <f>SUM(I303+I312+I316+I320+I324+I327+I330)</f>
        <v>0</v>
      </c>
      <c r="J302" s="128">
        <f>SUM(J303+J312+J316+J320+J324+J327+J330)</f>
        <v>0</v>
      </c>
      <c r="K302" s="103">
        <f>SUM(K303+K312+K316+K320+K324+K327+K330)</f>
        <v>0</v>
      </c>
      <c r="L302" s="103">
        <f>SUM(L303+L312+L316+L320+L324+L327+L330)</f>
        <v>0</v>
      </c>
      <c r="M302" s="5"/>
    </row>
    <row r="303" spans="1:13" ht="29.25" hidden="1" customHeight="1">
      <c r="A303" s="54">
        <v>3</v>
      </c>
      <c r="B303" s="54">
        <v>3</v>
      </c>
      <c r="C303" s="55">
        <v>1</v>
      </c>
      <c r="D303" s="56">
        <v>1</v>
      </c>
      <c r="E303" s="56"/>
      <c r="F303" s="57"/>
      <c r="G303" s="47" t="s">
        <v>193</v>
      </c>
      <c r="H303" s="40">
        <v>273</v>
      </c>
      <c r="I303" s="102">
        <f>SUM(I304+I306+I309)</f>
        <v>0</v>
      </c>
      <c r="J303" s="102">
        <f>SUM(J304+J306+J309)</f>
        <v>0</v>
      </c>
      <c r="K303" s="102">
        <f>SUM(K304+K306+K309)</f>
        <v>0</v>
      </c>
      <c r="L303" s="102">
        <f>SUM(L304+L306+L309)</f>
        <v>0</v>
      </c>
      <c r="M303" s="5"/>
    </row>
    <row r="304" spans="1:13" ht="27" hidden="1" customHeight="1">
      <c r="A304" s="54">
        <v>3</v>
      </c>
      <c r="B304" s="54">
        <v>3</v>
      </c>
      <c r="C304" s="55">
        <v>1</v>
      </c>
      <c r="D304" s="56">
        <v>1</v>
      </c>
      <c r="E304" s="56">
        <v>1</v>
      </c>
      <c r="F304" s="57"/>
      <c r="G304" s="47" t="s">
        <v>171</v>
      </c>
      <c r="H304" s="40">
        <v>274</v>
      </c>
      <c r="I304" s="102">
        <f>SUM(I305:I305)</f>
        <v>0</v>
      </c>
      <c r="J304" s="128">
        <f>SUM(J305:J305)</f>
        <v>0</v>
      </c>
      <c r="K304" s="103">
        <f>SUM(K305:K305)</f>
        <v>0</v>
      </c>
      <c r="L304" s="103">
        <f>SUM(L305:L305)</f>
        <v>0</v>
      </c>
      <c r="M304" s="5"/>
    </row>
    <row r="305" spans="1:13" ht="28.5" hidden="1" customHeight="1">
      <c r="A305" s="54">
        <v>3</v>
      </c>
      <c r="B305" s="54">
        <v>3</v>
      </c>
      <c r="C305" s="55">
        <v>1</v>
      </c>
      <c r="D305" s="56">
        <v>1</v>
      </c>
      <c r="E305" s="56">
        <v>1</v>
      </c>
      <c r="F305" s="57">
        <v>1</v>
      </c>
      <c r="G305" s="47" t="s">
        <v>171</v>
      </c>
      <c r="H305" s="40">
        <v>275</v>
      </c>
      <c r="I305" s="106">
        <v>0</v>
      </c>
      <c r="J305" s="106">
        <v>0</v>
      </c>
      <c r="K305" s="106">
        <v>0</v>
      </c>
      <c r="L305" s="106">
        <v>0</v>
      </c>
      <c r="M305" s="5"/>
    </row>
    <row r="306" spans="1:13" ht="31.5" hidden="1" customHeight="1">
      <c r="A306" s="54">
        <v>3</v>
      </c>
      <c r="B306" s="54">
        <v>3</v>
      </c>
      <c r="C306" s="55">
        <v>1</v>
      </c>
      <c r="D306" s="56">
        <v>1</v>
      </c>
      <c r="E306" s="56">
        <v>2</v>
      </c>
      <c r="F306" s="57"/>
      <c r="G306" s="47" t="s">
        <v>194</v>
      </c>
      <c r="H306" s="40">
        <v>276</v>
      </c>
      <c r="I306" s="102">
        <f>SUM(I307:I308)</f>
        <v>0</v>
      </c>
      <c r="J306" s="102">
        <f>SUM(J307:J308)</f>
        <v>0</v>
      </c>
      <c r="K306" s="102">
        <f>SUM(K307:K308)</f>
        <v>0</v>
      </c>
      <c r="L306" s="102">
        <f>SUM(L307:L308)</f>
        <v>0</v>
      </c>
      <c r="M306" s="5"/>
    </row>
    <row r="307" spans="1:13" ht="25.5" hidden="1" customHeight="1">
      <c r="A307" s="54">
        <v>3</v>
      </c>
      <c r="B307" s="54">
        <v>3</v>
      </c>
      <c r="C307" s="55">
        <v>1</v>
      </c>
      <c r="D307" s="56">
        <v>1</v>
      </c>
      <c r="E307" s="56">
        <v>2</v>
      </c>
      <c r="F307" s="57">
        <v>1</v>
      </c>
      <c r="G307" s="47" t="s">
        <v>173</v>
      </c>
      <c r="H307" s="40">
        <v>277</v>
      </c>
      <c r="I307" s="106">
        <v>0</v>
      </c>
      <c r="J307" s="106">
        <v>0</v>
      </c>
      <c r="K307" s="106">
        <v>0</v>
      </c>
      <c r="L307" s="106">
        <v>0</v>
      </c>
      <c r="M307" s="5"/>
    </row>
    <row r="308" spans="1:13" ht="29.25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2</v>
      </c>
      <c r="F308" s="57">
        <v>2</v>
      </c>
      <c r="G308" s="47" t="s">
        <v>174</v>
      </c>
      <c r="H308" s="40">
        <v>278</v>
      </c>
      <c r="I308" s="106">
        <v>0</v>
      </c>
      <c r="J308" s="106">
        <v>0</v>
      </c>
      <c r="K308" s="106">
        <v>0</v>
      </c>
      <c r="L308" s="106"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3</v>
      </c>
      <c r="F309" s="57"/>
      <c r="G309" s="47" t="s">
        <v>175</v>
      </c>
      <c r="H309" s="40">
        <v>279</v>
      </c>
      <c r="I309" s="102">
        <f>SUM(I310:I311)</f>
        <v>0</v>
      </c>
      <c r="J309" s="102">
        <f>SUM(J310:J311)</f>
        <v>0</v>
      </c>
      <c r="K309" s="102">
        <f>SUM(K310:K311)</f>
        <v>0</v>
      </c>
      <c r="L309" s="102">
        <f>SUM(L310:L311)</f>
        <v>0</v>
      </c>
      <c r="M309" s="5"/>
    </row>
    <row r="310" spans="1:13" ht="24.7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3</v>
      </c>
      <c r="F310" s="57">
        <v>1</v>
      </c>
      <c r="G310" s="47" t="s">
        <v>176</v>
      </c>
      <c r="H310" s="40">
        <v>280</v>
      </c>
      <c r="I310" s="106">
        <v>0</v>
      </c>
      <c r="J310" s="106">
        <v>0</v>
      </c>
      <c r="K310" s="106">
        <v>0</v>
      </c>
      <c r="L310" s="106">
        <v>0</v>
      </c>
      <c r="M310" s="5"/>
    </row>
    <row r="311" spans="1:13" ht="22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3</v>
      </c>
      <c r="F311" s="57">
        <v>2</v>
      </c>
      <c r="G311" s="47" t="s">
        <v>195</v>
      </c>
      <c r="H311" s="40">
        <v>281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12.75" hidden="1" customHeight="1">
      <c r="A312" s="62">
        <v>3</v>
      </c>
      <c r="B312" s="44">
        <v>3</v>
      </c>
      <c r="C312" s="55">
        <v>1</v>
      </c>
      <c r="D312" s="56">
        <v>2</v>
      </c>
      <c r="E312" s="56"/>
      <c r="F312" s="57"/>
      <c r="G312" s="47" t="s">
        <v>208</v>
      </c>
      <c r="H312" s="40">
        <v>282</v>
      </c>
      <c r="I312" s="102">
        <f>I313</f>
        <v>0</v>
      </c>
      <c r="J312" s="128">
        <f>J313</f>
        <v>0</v>
      </c>
      <c r="K312" s="103">
        <f>K313</f>
        <v>0</v>
      </c>
      <c r="L312" s="103">
        <f>L313</f>
        <v>0</v>
      </c>
    </row>
    <row r="313" spans="1:13" ht="26.25" hidden="1" customHeight="1">
      <c r="A313" s="62">
        <v>3</v>
      </c>
      <c r="B313" s="62">
        <v>3</v>
      </c>
      <c r="C313" s="44">
        <v>1</v>
      </c>
      <c r="D313" s="43">
        <v>2</v>
      </c>
      <c r="E313" s="43">
        <v>1</v>
      </c>
      <c r="F313" s="45"/>
      <c r="G313" s="47" t="s">
        <v>208</v>
      </c>
      <c r="H313" s="40">
        <v>283</v>
      </c>
      <c r="I313" s="111">
        <f>SUM(I314:I315)</f>
        <v>0</v>
      </c>
      <c r="J313" s="129">
        <f>SUM(J314:J315)</f>
        <v>0</v>
      </c>
      <c r="K313" s="113">
        <f>SUM(K314:K315)</f>
        <v>0</v>
      </c>
      <c r="L313" s="113">
        <f>SUM(L314:L315)</f>
        <v>0</v>
      </c>
      <c r="M313" s="5"/>
    </row>
    <row r="314" spans="1:13" ht="25.5" hidden="1" customHeight="1">
      <c r="A314" s="54">
        <v>3</v>
      </c>
      <c r="B314" s="54">
        <v>3</v>
      </c>
      <c r="C314" s="55">
        <v>1</v>
      </c>
      <c r="D314" s="56">
        <v>2</v>
      </c>
      <c r="E314" s="56">
        <v>1</v>
      </c>
      <c r="F314" s="57">
        <v>1</v>
      </c>
      <c r="G314" s="47" t="s">
        <v>209</v>
      </c>
      <c r="H314" s="40">
        <v>284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4" hidden="1" customHeight="1">
      <c r="A315" s="68">
        <v>3</v>
      </c>
      <c r="B315" s="75">
        <v>3</v>
      </c>
      <c r="C315" s="77">
        <v>1</v>
      </c>
      <c r="D315" s="78">
        <v>2</v>
      </c>
      <c r="E315" s="78">
        <v>1</v>
      </c>
      <c r="F315" s="79">
        <v>2</v>
      </c>
      <c r="G315" s="73" t="s">
        <v>210</v>
      </c>
      <c r="H315" s="40">
        <v>285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27.75" hidden="1" customHeight="1">
      <c r="A316" s="55">
        <v>3</v>
      </c>
      <c r="B316" s="47">
        <v>3</v>
      </c>
      <c r="C316" s="55">
        <v>1</v>
      </c>
      <c r="D316" s="56">
        <v>3</v>
      </c>
      <c r="E316" s="56"/>
      <c r="F316" s="57"/>
      <c r="G316" s="47" t="s">
        <v>211</v>
      </c>
      <c r="H316" s="40">
        <v>286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  <c r="M316" s="5"/>
    </row>
    <row r="317" spans="1:13" ht="24" hidden="1" customHeight="1">
      <c r="A317" s="55">
        <v>3</v>
      </c>
      <c r="B317" s="73">
        <v>3</v>
      </c>
      <c r="C317" s="77">
        <v>1</v>
      </c>
      <c r="D317" s="78">
        <v>3</v>
      </c>
      <c r="E317" s="78">
        <v>1</v>
      </c>
      <c r="F317" s="79"/>
      <c r="G317" s="47" t="s">
        <v>211</v>
      </c>
      <c r="H317" s="40">
        <v>287</v>
      </c>
      <c r="I317" s="103">
        <f>I318+I319</f>
        <v>0</v>
      </c>
      <c r="J317" s="103">
        <f>J318+J319</f>
        <v>0</v>
      </c>
      <c r="K317" s="103">
        <f>K318+K319</f>
        <v>0</v>
      </c>
      <c r="L317" s="103">
        <f>L318+L319</f>
        <v>0</v>
      </c>
      <c r="M317" s="5"/>
    </row>
    <row r="318" spans="1:13" ht="27" hidden="1" customHeight="1">
      <c r="A318" s="55">
        <v>3</v>
      </c>
      <c r="B318" s="47">
        <v>3</v>
      </c>
      <c r="C318" s="55">
        <v>1</v>
      </c>
      <c r="D318" s="56">
        <v>3</v>
      </c>
      <c r="E318" s="56">
        <v>1</v>
      </c>
      <c r="F318" s="57">
        <v>1</v>
      </c>
      <c r="G318" s="47" t="s">
        <v>212</v>
      </c>
      <c r="H318" s="40">
        <v>288</v>
      </c>
      <c r="I318" s="124">
        <v>0</v>
      </c>
      <c r="J318" s="124">
        <v>0</v>
      </c>
      <c r="K318" s="124">
        <v>0</v>
      </c>
      <c r="L318" s="123">
        <v>0</v>
      </c>
      <c r="M318" s="5"/>
    </row>
    <row r="319" spans="1:13" ht="26.25" hidden="1" customHeight="1">
      <c r="A319" s="55">
        <v>3</v>
      </c>
      <c r="B319" s="47">
        <v>3</v>
      </c>
      <c r="C319" s="55">
        <v>1</v>
      </c>
      <c r="D319" s="56">
        <v>3</v>
      </c>
      <c r="E319" s="56">
        <v>1</v>
      </c>
      <c r="F319" s="57">
        <v>2</v>
      </c>
      <c r="G319" s="47" t="s">
        <v>213</v>
      </c>
      <c r="H319" s="40">
        <v>289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12.75" hidden="1" customHeight="1">
      <c r="A320" s="55">
        <v>3</v>
      </c>
      <c r="B320" s="47">
        <v>3</v>
      </c>
      <c r="C320" s="55">
        <v>1</v>
      </c>
      <c r="D320" s="56">
        <v>4</v>
      </c>
      <c r="E320" s="56"/>
      <c r="F320" s="57"/>
      <c r="G320" s="47" t="s">
        <v>214</v>
      </c>
      <c r="H320" s="40">
        <v>290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</row>
    <row r="321" spans="1:16" ht="31.5" hidden="1" customHeight="1">
      <c r="A321" s="54">
        <v>3</v>
      </c>
      <c r="B321" s="55">
        <v>3</v>
      </c>
      <c r="C321" s="56">
        <v>1</v>
      </c>
      <c r="D321" s="56">
        <v>4</v>
      </c>
      <c r="E321" s="56">
        <v>1</v>
      </c>
      <c r="F321" s="57"/>
      <c r="G321" s="47" t="s">
        <v>214</v>
      </c>
      <c r="H321" s="40">
        <v>291</v>
      </c>
      <c r="I321" s="102">
        <f>SUM(I322:I323)</f>
        <v>0</v>
      </c>
      <c r="J321" s="102">
        <f>SUM(J322:J323)</f>
        <v>0</v>
      </c>
      <c r="K321" s="102">
        <f>SUM(K322:K323)</f>
        <v>0</v>
      </c>
      <c r="L321" s="102">
        <f>SUM(L322:L323)</f>
        <v>0</v>
      </c>
      <c r="M321" s="5"/>
    </row>
    <row r="322" spans="1:16" ht="12.75" hidden="1" customHeight="1">
      <c r="A322" s="54">
        <v>3</v>
      </c>
      <c r="B322" s="55">
        <v>3</v>
      </c>
      <c r="C322" s="56">
        <v>1</v>
      </c>
      <c r="D322" s="56">
        <v>4</v>
      </c>
      <c r="E322" s="56">
        <v>1</v>
      </c>
      <c r="F322" s="57">
        <v>1</v>
      </c>
      <c r="G322" s="47" t="s">
        <v>215</v>
      </c>
      <c r="H322" s="40">
        <v>292</v>
      </c>
      <c r="I322" s="105">
        <v>0</v>
      </c>
      <c r="J322" s="106">
        <v>0</v>
      </c>
      <c r="K322" s="106">
        <v>0</v>
      </c>
      <c r="L322" s="105">
        <v>0</v>
      </c>
    </row>
    <row r="323" spans="1:16" ht="30.75" hidden="1" customHeight="1">
      <c r="A323" s="55">
        <v>3</v>
      </c>
      <c r="B323" s="56">
        <v>3</v>
      </c>
      <c r="C323" s="56">
        <v>1</v>
      </c>
      <c r="D323" s="56">
        <v>4</v>
      </c>
      <c r="E323" s="56">
        <v>1</v>
      </c>
      <c r="F323" s="57">
        <v>2</v>
      </c>
      <c r="G323" s="47" t="s">
        <v>216</v>
      </c>
      <c r="H323" s="40">
        <v>293</v>
      </c>
      <c r="I323" s="106">
        <v>0</v>
      </c>
      <c r="J323" s="124">
        <v>0</v>
      </c>
      <c r="K323" s="124">
        <v>0</v>
      </c>
      <c r="L323" s="123">
        <v>0</v>
      </c>
      <c r="M323" s="5"/>
    </row>
    <row r="324" spans="1:16" ht="26.25" hidden="1" customHeight="1">
      <c r="A324" s="55">
        <v>3</v>
      </c>
      <c r="B324" s="56">
        <v>3</v>
      </c>
      <c r="C324" s="56">
        <v>1</v>
      </c>
      <c r="D324" s="56">
        <v>5</v>
      </c>
      <c r="E324" s="56"/>
      <c r="F324" s="57"/>
      <c r="G324" s="47" t="s">
        <v>217</v>
      </c>
      <c r="H324" s="40">
        <v>294</v>
      </c>
      <c r="I324" s="113">
        <f t="shared" ref="I324:L325" si="29">I325</f>
        <v>0</v>
      </c>
      <c r="J324" s="128">
        <f t="shared" si="29"/>
        <v>0</v>
      </c>
      <c r="K324" s="103">
        <f t="shared" si="29"/>
        <v>0</v>
      </c>
      <c r="L324" s="103">
        <f t="shared" si="29"/>
        <v>0</v>
      </c>
      <c r="M324" s="5"/>
    </row>
    <row r="325" spans="1:16" ht="30" hidden="1" customHeight="1">
      <c r="A325" s="44">
        <v>3</v>
      </c>
      <c r="B325" s="78">
        <v>3</v>
      </c>
      <c r="C325" s="78">
        <v>1</v>
      </c>
      <c r="D325" s="78">
        <v>5</v>
      </c>
      <c r="E325" s="78">
        <v>1</v>
      </c>
      <c r="F325" s="79"/>
      <c r="G325" s="47" t="s">
        <v>217</v>
      </c>
      <c r="H325" s="40">
        <v>295</v>
      </c>
      <c r="I325" s="103">
        <f t="shared" si="29"/>
        <v>0</v>
      </c>
      <c r="J325" s="129">
        <f t="shared" si="29"/>
        <v>0</v>
      </c>
      <c r="K325" s="113">
        <f t="shared" si="29"/>
        <v>0</v>
      </c>
      <c r="L325" s="113">
        <f t="shared" si="29"/>
        <v>0</v>
      </c>
      <c r="M325" s="5"/>
    </row>
    <row r="326" spans="1:16" ht="30" hidden="1" customHeight="1">
      <c r="A326" s="55">
        <v>3</v>
      </c>
      <c r="B326" s="56">
        <v>3</v>
      </c>
      <c r="C326" s="56">
        <v>1</v>
      </c>
      <c r="D326" s="56">
        <v>5</v>
      </c>
      <c r="E326" s="56">
        <v>1</v>
      </c>
      <c r="F326" s="57">
        <v>1</v>
      </c>
      <c r="G326" s="47" t="s">
        <v>218</v>
      </c>
      <c r="H326" s="40">
        <v>296</v>
      </c>
      <c r="I326" s="106">
        <v>0</v>
      </c>
      <c r="J326" s="124">
        <v>0</v>
      </c>
      <c r="K326" s="124">
        <v>0</v>
      </c>
      <c r="L326" s="123">
        <v>0</v>
      </c>
      <c r="M326" s="5"/>
    </row>
    <row r="327" spans="1:16" ht="30" hidden="1" customHeight="1">
      <c r="A327" s="55">
        <v>3</v>
      </c>
      <c r="B327" s="56">
        <v>3</v>
      </c>
      <c r="C327" s="56">
        <v>1</v>
      </c>
      <c r="D327" s="56">
        <v>6</v>
      </c>
      <c r="E327" s="56"/>
      <c r="F327" s="57"/>
      <c r="G327" s="47" t="s">
        <v>188</v>
      </c>
      <c r="H327" s="40">
        <v>297</v>
      </c>
      <c r="I327" s="103">
        <f t="shared" ref="I327:L328" si="30">I328</f>
        <v>0</v>
      </c>
      <c r="J327" s="128">
        <f t="shared" si="30"/>
        <v>0</v>
      </c>
      <c r="K327" s="103">
        <f t="shared" si="30"/>
        <v>0</v>
      </c>
      <c r="L327" s="103">
        <f t="shared" si="30"/>
        <v>0</v>
      </c>
      <c r="M327" s="5"/>
    </row>
    <row r="328" spans="1:16" ht="30" hidden="1" customHeight="1">
      <c r="A328" s="55">
        <v>3</v>
      </c>
      <c r="B328" s="56">
        <v>3</v>
      </c>
      <c r="C328" s="56">
        <v>1</v>
      </c>
      <c r="D328" s="56">
        <v>6</v>
      </c>
      <c r="E328" s="56">
        <v>1</v>
      </c>
      <c r="F328" s="57"/>
      <c r="G328" s="47" t="s">
        <v>188</v>
      </c>
      <c r="H328" s="40">
        <v>298</v>
      </c>
      <c r="I328" s="102">
        <f t="shared" si="30"/>
        <v>0</v>
      </c>
      <c r="J328" s="128">
        <f t="shared" si="30"/>
        <v>0</v>
      </c>
      <c r="K328" s="103">
        <f t="shared" si="30"/>
        <v>0</v>
      </c>
      <c r="L328" s="103">
        <f t="shared" si="30"/>
        <v>0</v>
      </c>
      <c r="M328" s="5"/>
    </row>
    <row r="329" spans="1:16" ht="25.5" hidden="1" customHeight="1">
      <c r="A329" s="55">
        <v>3</v>
      </c>
      <c r="B329" s="56">
        <v>3</v>
      </c>
      <c r="C329" s="56">
        <v>1</v>
      </c>
      <c r="D329" s="56">
        <v>6</v>
      </c>
      <c r="E329" s="56">
        <v>1</v>
      </c>
      <c r="F329" s="57">
        <v>1</v>
      </c>
      <c r="G329" s="47" t="s">
        <v>188</v>
      </c>
      <c r="H329" s="40">
        <v>299</v>
      </c>
      <c r="I329" s="124">
        <v>0</v>
      </c>
      <c r="J329" s="124">
        <v>0</v>
      </c>
      <c r="K329" s="124">
        <v>0</v>
      </c>
      <c r="L329" s="123">
        <v>0</v>
      </c>
      <c r="M329" s="5"/>
    </row>
    <row r="330" spans="1:16" ht="22.5" hidden="1" customHeight="1">
      <c r="A330" s="55">
        <v>3</v>
      </c>
      <c r="B330" s="56">
        <v>3</v>
      </c>
      <c r="C330" s="56">
        <v>1</v>
      </c>
      <c r="D330" s="56">
        <v>7</v>
      </c>
      <c r="E330" s="56"/>
      <c r="F330" s="57"/>
      <c r="G330" s="47" t="s">
        <v>219</v>
      </c>
      <c r="H330" s="40">
        <v>300</v>
      </c>
      <c r="I330" s="102">
        <f>I331</f>
        <v>0</v>
      </c>
      <c r="J330" s="128">
        <f>J331</f>
        <v>0</v>
      </c>
      <c r="K330" s="103">
        <f>K331</f>
        <v>0</v>
      </c>
      <c r="L330" s="103">
        <f>L331</f>
        <v>0</v>
      </c>
      <c r="M330" s="5"/>
    </row>
    <row r="331" spans="1:16" ht="25.5" hidden="1" customHeight="1">
      <c r="A331" s="55">
        <v>3</v>
      </c>
      <c r="B331" s="56">
        <v>3</v>
      </c>
      <c r="C331" s="56">
        <v>1</v>
      </c>
      <c r="D331" s="56">
        <v>7</v>
      </c>
      <c r="E331" s="56">
        <v>1</v>
      </c>
      <c r="F331" s="57"/>
      <c r="G331" s="47" t="s">
        <v>219</v>
      </c>
      <c r="H331" s="40">
        <v>301</v>
      </c>
      <c r="I331" s="102">
        <f>I332+I333</f>
        <v>0</v>
      </c>
      <c r="J331" s="102">
        <f>J332+J333</f>
        <v>0</v>
      </c>
      <c r="K331" s="102">
        <f>K332+K333</f>
        <v>0</v>
      </c>
      <c r="L331" s="102">
        <f>L332+L333</f>
        <v>0</v>
      </c>
      <c r="M331" s="5"/>
    </row>
    <row r="332" spans="1:16" ht="27" hidden="1" customHeight="1">
      <c r="A332" s="55">
        <v>3</v>
      </c>
      <c r="B332" s="56">
        <v>3</v>
      </c>
      <c r="C332" s="56">
        <v>1</v>
      </c>
      <c r="D332" s="56">
        <v>7</v>
      </c>
      <c r="E332" s="56">
        <v>1</v>
      </c>
      <c r="F332" s="57">
        <v>1</v>
      </c>
      <c r="G332" s="47" t="s">
        <v>220</v>
      </c>
      <c r="H332" s="40">
        <v>302</v>
      </c>
      <c r="I332" s="124">
        <v>0</v>
      </c>
      <c r="J332" s="124">
        <v>0</v>
      </c>
      <c r="K332" s="124">
        <v>0</v>
      </c>
      <c r="L332" s="123">
        <v>0</v>
      </c>
      <c r="M332" s="5"/>
    </row>
    <row r="333" spans="1:16" ht="27.75" hidden="1" customHeight="1">
      <c r="A333" s="55">
        <v>3</v>
      </c>
      <c r="B333" s="56">
        <v>3</v>
      </c>
      <c r="C333" s="56">
        <v>1</v>
      </c>
      <c r="D333" s="56">
        <v>7</v>
      </c>
      <c r="E333" s="56">
        <v>1</v>
      </c>
      <c r="F333" s="57">
        <v>2</v>
      </c>
      <c r="G333" s="47" t="s">
        <v>221</v>
      </c>
      <c r="H333" s="40">
        <v>303</v>
      </c>
      <c r="I333" s="106">
        <v>0</v>
      </c>
      <c r="J333" s="106">
        <v>0</v>
      </c>
      <c r="K333" s="106">
        <v>0</v>
      </c>
      <c r="L333" s="106">
        <v>0</v>
      </c>
      <c r="M333" s="5"/>
    </row>
    <row r="334" spans="1:16" ht="38.25" hidden="1" customHeight="1">
      <c r="A334" s="55">
        <v>3</v>
      </c>
      <c r="B334" s="56">
        <v>3</v>
      </c>
      <c r="C334" s="56">
        <v>2</v>
      </c>
      <c r="D334" s="56"/>
      <c r="E334" s="56"/>
      <c r="F334" s="57"/>
      <c r="G334" s="47" t="s">
        <v>222</v>
      </c>
      <c r="H334" s="40">
        <v>304</v>
      </c>
      <c r="I334" s="102">
        <f>SUM(I335+I344+I348+I352+I356+I359+I362)</f>
        <v>0</v>
      </c>
      <c r="J334" s="128">
        <f>SUM(J335+J344+J348+J352+J356+J359+J362)</f>
        <v>0</v>
      </c>
      <c r="K334" s="103">
        <f>SUM(K335+K344+K348+K352+K356+K359+K362)</f>
        <v>0</v>
      </c>
      <c r="L334" s="103">
        <f>SUM(L335+L344+L348+L352+L356+L359+L362)</f>
        <v>0</v>
      </c>
      <c r="M334" s="5"/>
    </row>
    <row r="335" spans="1:16" ht="30" hidden="1" customHeight="1">
      <c r="A335" s="55">
        <v>3</v>
      </c>
      <c r="B335" s="56">
        <v>3</v>
      </c>
      <c r="C335" s="56">
        <v>2</v>
      </c>
      <c r="D335" s="56">
        <v>1</v>
      </c>
      <c r="E335" s="56"/>
      <c r="F335" s="57"/>
      <c r="G335" s="47" t="s">
        <v>170</v>
      </c>
      <c r="H335" s="40">
        <v>305</v>
      </c>
      <c r="I335" s="102">
        <f>I336</f>
        <v>0</v>
      </c>
      <c r="J335" s="128">
        <f>J336</f>
        <v>0</v>
      </c>
      <c r="K335" s="103">
        <f>K336</f>
        <v>0</v>
      </c>
      <c r="L335" s="103">
        <f>L336</f>
        <v>0</v>
      </c>
      <c r="M335" s="5"/>
    </row>
    <row r="336" spans="1:16" ht="12.75" hidden="1" customHeight="1">
      <c r="A336" s="54">
        <v>3</v>
      </c>
      <c r="B336" s="55">
        <v>3</v>
      </c>
      <c r="C336" s="56">
        <v>2</v>
      </c>
      <c r="D336" s="47">
        <v>1</v>
      </c>
      <c r="E336" s="55">
        <v>1</v>
      </c>
      <c r="F336" s="57"/>
      <c r="G336" s="47" t="s">
        <v>170</v>
      </c>
      <c r="H336" s="40">
        <v>306</v>
      </c>
      <c r="I336" s="102">
        <f t="shared" ref="I336:L336" si="31">SUM(I337:I337)</f>
        <v>0</v>
      </c>
      <c r="J336" s="102">
        <f t="shared" si="31"/>
        <v>0</v>
      </c>
      <c r="K336" s="102">
        <f t="shared" si="31"/>
        <v>0</v>
      </c>
      <c r="L336" s="102">
        <f t="shared" si="31"/>
        <v>0</v>
      </c>
      <c r="M336" s="89">
        <f t="shared" ref="M336:P336" si="32">SUM(M337:M337)</f>
        <v>0</v>
      </c>
      <c r="N336" s="89">
        <f t="shared" si="32"/>
        <v>0</v>
      </c>
      <c r="O336" s="89">
        <f t="shared" si="32"/>
        <v>0</v>
      </c>
      <c r="P336" s="89">
        <f t="shared" si="32"/>
        <v>0</v>
      </c>
    </row>
    <row r="337" spans="1:13" ht="27.75" hidden="1" customHeight="1">
      <c r="A337" s="54">
        <v>3</v>
      </c>
      <c r="B337" s="55">
        <v>3</v>
      </c>
      <c r="C337" s="56">
        <v>2</v>
      </c>
      <c r="D337" s="47">
        <v>1</v>
      </c>
      <c r="E337" s="55">
        <v>1</v>
      </c>
      <c r="F337" s="57">
        <v>1</v>
      </c>
      <c r="G337" s="47" t="s">
        <v>171</v>
      </c>
      <c r="H337" s="40">
        <v>307</v>
      </c>
      <c r="I337" s="124">
        <v>0</v>
      </c>
      <c r="J337" s="124">
        <v>0</v>
      </c>
      <c r="K337" s="124">
        <v>0</v>
      </c>
      <c r="L337" s="123">
        <v>0</v>
      </c>
      <c r="M337" s="5"/>
    </row>
    <row r="338" spans="1:13" ht="12.75" hidden="1" customHeight="1">
      <c r="A338" s="54">
        <v>3</v>
      </c>
      <c r="B338" s="55">
        <v>3</v>
      </c>
      <c r="C338" s="56">
        <v>2</v>
      </c>
      <c r="D338" s="47">
        <v>1</v>
      </c>
      <c r="E338" s="55">
        <v>2</v>
      </c>
      <c r="F338" s="57"/>
      <c r="G338" s="73" t="s">
        <v>194</v>
      </c>
      <c r="H338" s="40">
        <v>308</v>
      </c>
      <c r="I338" s="102">
        <f>SUM(I339:I340)</f>
        <v>0</v>
      </c>
      <c r="J338" s="102">
        <f>SUM(J339:J340)</f>
        <v>0</v>
      </c>
      <c r="K338" s="102">
        <f>SUM(K339:K340)</f>
        <v>0</v>
      </c>
      <c r="L338" s="102">
        <f>SUM(L339:L340)</f>
        <v>0</v>
      </c>
    </row>
    <row r="339" spans="1:13" ht="12.75" hidden="1" customHeight="1">
      <c r="A339" s="54">
        <v>3</v>
      </c>
      <c r="B339" s="55">
        <v>3</v>
      </c>
      <c r="C339" s="56">
        <v>2</v>
      </c>
      <c r="D339" s="47">
        <v>1</v>
      </c>
      <c r="E339" s="55">
        <v>2</v>
      </c>
      <c r="F339" s="57">
        <v>1</v>
      </c>
      <c r="G339" s="73" t="s">
        <v>173</v>
      </c>
      <c r="H339" s="40">
        <v>309</v>
      </c>
      <c r="I339" s="124">
        <v>0</v>
      </c>
      <c r="J339" s="124">
        <v>0</v>
      </c>
      <c r="K339" s="124">
        <v>0</v>
      </c>
      <c r="L339" s="123">
        <v>0</v>
      </c>
    </row>
    <row r="340" spans="1:13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2</v>
      </c>
      <c r="F340" s="57">
        <v>2</v>
      </c>
      <c r="G340" s="73" t="s">
        <v>174</v>
      </c>
      <c r="H340" s="40">
        <v>310</v>
      </c>
      <c r="I340" s="106">
        <v>0</v>
      </c>
      <c r="J340" s="106">
        <v>0</v>
      </c>
      <c r="K340" s="106">
        <v>0</v>
      </c>
      <c r="L340" s="106">
        <v>0</v>
      </c>
    </row>
    <row r="341" spans="1:13" ht="12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3</v>
      </c>
      <c r="F341" s="57"/>
      <c r="G341" s="73" t="s">
        <v>175</v>
      </c>
      <c r="H341" s="40">
        <v>311</v>
      </c>
      <c r="I341" s="102">
        <f>SUM(I342:I343)</f>
        <v>0</v>
      </c>
      <c r="J341" s="102">
        <f>SUM(J342:J343)</f>
        <v>0</v>
      </c>
      <c r="K341" s="102">
        <f>SUM(K342:K343)</f>
        <v>0</v>
      </c>
      <c r="L341" s="102">
        <f>SUM(L342:L343)</f>
        <v>0</v>
      </c>
    </row>
    <row r="342" spans="1:13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3</v>
      </c>
      <c r="F342" s="57">
        <v>1</v>
      </c>
      <c r="G342" s="73" t="s">
        <v>176</v>
      </c>
      <c r="H342" s="40">
        <v>312</v>
      </c>
      <c r="I342" s="106">
        <v>0</v>
      </c>
      <c r="J342" s="106">
        <v>0</v>
      </c>
      <c r="K342" s="106">
        <v>0</v>
      </c>
      <c r="L342" s="106">
        <v>0</v>
      </c>
    </row>
    <row r="343" spans="1:13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3</v>
      </c>
      <c r="F343" s="57">
        <v>2</v>
      </c>
      <c r="G343" s="73" t="s">
        <v>195</v>
      </c>
      <c r="H343" s="40">
        <v>313</v>
      </c>
      <c r="I343" s="110">
        <v>0</v>
      </c>
      <c r="J343" s="130">
        <v>0</v>
      </c>
      <c r="K343" s="110">
        <v>0</v>
      </c>
      <c r="L343" s="110">
        <v>0</v>
      </c>
    </row>
    <row r="344" spans="1:13" ht="12.75" hidden="1" customHeight="1">
      <c r="A344" s="68">
        <v>3</v>
      </c>
      <c r="B344" s="68">
        <v>3</v>
      </c>
      <c r="C344" s="77">
        <v>2</v>
      </c>
      <c r="D344" s="73">
        <v>2</v>
      </c>
      <c r="E344" s="77"/>
      <c r="F344" s="79"/>
      <c r="G344" s="73" t="s">
        <v>208</v>
      </c>
      <c r="H344" s="40">
        <v>314</v>
      </c>
      <c r="I344" s="108">
        <f>I345</f>
        <v>0</v>
      </c>
      <c r="J344" s="131">
        <f>J345</f>
        <v>0</v>
      </c>
      <c r="K344" s="109">
        <f>K345</f>
        <v>0</v>
      </c>
      <c r="L344" s="109">
        <f>L345</f>
        <v>0</v>
      </c>
    </row>
    <row r="345" spans="1:13" ht="12.75" hidden="1" customHeight="1">
      <c r="A345" s="54">
        <v>3</v>
      </c>
      <c r="B345" s="54">
        <v>3</v>
      </c>
      <c r="C345" s="55">
        <v>2</v>
      </c>
      <c r="D345" s="47">
        <v>2</v>
      </c>
      <c r="E345" s="55">
        <v>1</v>
      </c>
      <c r="F345" s="57"/>
      <c r="G345" s="73" t="s">
        <v>208</v>
      </c>
      <c r="H345" s="40">
        <v>315</v>
      </c>
      <c r="I345" s="102">
        <f>SUM(I346:I347)</f>
        <v>0</v>
      </c>
      <c r="J345" s="125">
        <f>SUM(J346:J347)</f>
        <v>0</v>
      </c>
      <c r="K345" s="103">
        <f>SUM(K346:K347)</f>
        <v>0</v>
      </c>
      <c r="L345" s="103">
        <f>SUM(L346:L347)</f>
        <v>0</v>
      </c>
    </row>
    <row r="346" spans="1:13" ht="12.75" hidden="1" customHeight="1">
      <c r="A346" s="54">
        <v>3</v>
      </c>
      <c r="B346" s="54">
        <v>3</v>
      </c>
      <c r="C346" s="55">
        <v>2</v>
      </c>
      <c r="D346" s="47">
        <v>2</v>
      </c>
      <c r="E346" s="54">
        <v>1</v>
      </c>
      <c r="F346" s="64">
        <v>1</v>
      </c>
      <c r="G346" s="47" t="s">
        <v>209</v>
      </c>
      <c r="H346" s="40">
        <v>316</v>
      </c>
      <c r="I346" s="106">
        <v>0</v>
      </c>
      <c r="J346" s="106">
        <v>0</v>
      </c>
      <c r="K346" s="106">
        <v>0</v>
      </c>
      <c r="L346" s="106">
        <v>0</v>
      </c>
    </row>
    <row r="347" spans="1:13" ht="12.75" hidden="1" customHeight="1">
      <c r="A347" s="68">
        <v>3</v>
      </c>
      <c r="B347" s="68">
        <v>3</v>
      </c>
      <c r="C347" s="69">
        <v>2</v>
      </c>
      <c r="D347" s="70">
        <v>2</v>
      </c>
      <c r="E347" s="67">
        <v>1</v>
      </c>
      <c r="F347" s="74">
        <v>2</v>
      </c>
      <c r="G347" s="67" t="s">
        <v>210</v>
      </c>
      <c r="H347" s="40">
        <v>317</v>
      </c>
      <c r="I347" s="106">
        <v>0</v>
      </c>
      <c r="J347" s="106">
        <v>0</v>
      </c>
      <c r="K347" s="106">
        <v>0</v>
      </c>
      <c r="L347" s="106">
        <v>0</v>
      </c>
    </row>
    <row r="348" spans="1:13" ht="23.25" hidden="1" customHeight="1">
      <c r="A348" s="54">
        <v>3</v>
      </c>
      <c r="B348" s="54">
        <v>3</v>
      </c>
      <c r="C348" s="55">
        <v>2</v>
      </c>
      <c r="D348" s="56">
        <v>3</v>
      </c>
      <c r="E348" s="47"/>
      <c r="F348" s="64"/>
      <c r="G348" s="47" t="s">
        <v>211</v>
      </c>
      <c r="H348" s="40">
        <v>318</v>
      </c>
      <c r="I348" s="102">
        <f>I349</f>
        <v>0</v>
      </c>
      <c r="J348" s="125">
        <f>J349</f>
        <v>0</v>
      </c>
      <c r="K348" s="103">
        <f>K349</f>
        <v>0</v>
      </c>
      <c r="L348" s="103">
        <f>L349</f>
        <v>0</v>
      </c>
      <c r="M348" s="5"/>
    </row>
    <row r="349" spans="1:13" ht="27.75" hidden="1" customHeight="1">
      <c r="A349" s="54">
        <v>3</v>
      </c>
      <c r="B349" s="54">
        <v>3</v>
      </c>
      <c r="C349" s="55">
        <v>2</v>
      </c>
      <c r="D349" s="56">
        <v>3</v>
      </c>
      <c r="E349" s="47">
        <v>1</v>
      </c>
      <c r="F349" s="64"/>
      <c r="G349" s="47" t="s">
        <v>211</v>
      </c>
      <c r="H349" s="40">
        <v>319</v>
      </c>
      <c r="I349" s="102">
        <f>I350+I351</f>
        <v>0</v>
      </c>
      <c r="J349" s="102">
        <f>J350+J351</f>
        <v>0</v>
      </c>
      <c r="K349" s="102">
        <f>K350+K351</f>
        <v>0</v>
      </c>
      <c r="L349" s="102">
        <f>L350+L351</f>
        <v>0</v>
      </c>
      <c r="M349" s="5"/>
    </row>
    <row r="350" spans="1:13" ht="28.5" hidden="1" customHeight="1">
      <c r="A350" s="54">
        <v>3</v>
      </c>
      <c r="B350" s="54">
        <v>3</v>
      </c>
      <c r="C350" s="55">
        <v>2</v>
      </c>
      <c r="D350" s="56">
        <v>3</v>
      </c>
      <c r="E350" s="47">
        <v>1</v>
      </c>
      <c r="F350" s="64">
        <v>1</v>
      </c>
      <c r="G350" s="47" t="s">
        <v>212</v>
      </c>
      <c r="H350" s="40">
        <v>320</v>
      </c>
      <c r="I350" s="124">
        <v>0</v>
      </c>
      <c r="J350" s="124">
        <v>0</v>
      </c>
      <c r="K350" s="124">
        <v>0</v>
      </c>
      <c r="L350" s="123">
        <v>0</v>
      </c>
      <c r="M350" s="5"/>
    </row>
    <row r="351" spans="1:13" ht="27.75" hidden="1" customHeight="1">
      <c r="A351" s="54">
        <v>3</v>
      </c>
      <c r="B351" s="54">
        <v>3</v>
      </c>
      <c r="C351" s="55">
        <v>2</v>
      </c>
      <c r="D351" s="56">
        <v>3</v>
      </c>
      <c r="E351" s="47">
        <v>1</v>
      </c>
      <c r="F351" s="64">
        <v>2</v>
      </c>
      <c r="G351" s="47" t="s">
        <v>213</v>
      </c>
      <c r="H351" s="40">
        <v>321</v>
      </c>
      <c r="I351" s="106">
        <v>0</v>
      </c>
      <c r="J351" s="106">
        <v>0</v>
      </c>
      <c r="K351" s="106">
        <v>0</v>
      </c>
      <c r="L351" s="106">
        <v>0</v>
      </c>
      <c r="M351" s="5"/>
    </row>
    <row r="352" spans="1:13" ht="12.75" hidden="1" customHeight="1">
      <c r="A352" s="54">
        <v>3</v>
      </c>
      <c r="B352" s="54">
        <v>3</v>
      </c>
      <c r="C352" s="55">
        <v>2</v>
      </c>
      <c r="D352" s="56">
        <v>4</v>
      </c>
      <c r="E352" s="56"/>
      <c r="F352" s="57"/>
      <c r="G352" s="47" t="s">
        <v>214</v>
      </c>
      <c r="H352" s="40">
        <v>322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</row>
    <row r="353" spans="1:13" ht="12.75" hidden="1" customHeight="1">
      <c r="A353" s="62">
        <v>3</v>
      </c>
      <c r="B353" s="62">
        <v>3</v>
      </c>
      <c r="C353" s="44">
        <v>2</v>
      </c>
      <c r="D353" s="43">
        <v>4</v>
      </c>
      <c r="E353" s="43">
        <v>1</v>
      </c>
      <c r="F353" s="45"/>
      <c r="G353" s="47" t="s">
        <v>214</v>
      </c>
      <c r="H353" s="40">
        <v>323</v>
      </c>
      <c r="I353" s="111">
        <f>SUM(I354:I355)</f>
        <v>0</v>
      </c>
      <c r="J353" s="112">
        <f>SUM(J354:J355)</f>
        <v>0</v>
      </c>
      <c r="K353" s="113">
        <f>SUM(K354:K355)</f>
        <v>0</v>
      </c>
      <c r="L353" s="113">
        <f>SUM(L354:L355)</f>
        <v>0</v>
      </c>
    </row>
    <row r="354" spans="1:13" ht="30.75" hidden="1" customHeight="1">
      <c r="A354" s="54">
        <v>3</v>
      </c>
      <c r="B354" s="54">
        <v>3</v>
      </c>
      <c r="C354" s="55">
        <v>2</v>
      </c>
      <c r="D354" s="56">
        <v>4</v>
      </c>
      <c r="E354" s="56">
        <v>1</v>
      </c>
      <c r="F354" s="57">
        <v>1</v>
      </c>
      <c r="G354" s="47" t="s">
        <v>215</v>
      </c>
      <c r="H354" s="40">
        <v>324</v>
      </c>
      <c r="I354" s="106">
        <v>0</v>
      </c>
      <c r="J354" s="106">
        <v>0</v>
      </c>
      <c r="K354" s="106">
        <v>0</v>
      </c>
      <c r="L354" s="106">
        <v>0</v>
      </c>
      <c r="M354" s="5"/>
    </row>
    <row r="355" spans="1:13" ht="12.75" hidden="1" customHeight="1">
      <c r="A355" s="54">
        <v>3</v>
      </c>
      <c r="B355" s="54">
        <v>3</v>
      </c>
      <c r="C355" s="55">
        <v>2</v>
      </c>
      <c r="D355" s="56">
        <v>4</v>
      </c>
      <c r="E355" s="56">
        <v>1</v>
      </c>
      <c r="F355" s="57">
        <v>2</v>
      </c>
      <c r="G355" s="47" t="s">
        <v>223</v>
      </c>
      <c r="H355" s="40">
        <v>325</v>
      </c>
      <c r="I355" s="106">
        <v>0</v>
      </c>
      <c r="J355" s="106">
        <v>0</v>
      </c>
      <c r="K355" s="106">
        <v>0</v>
      </c>
      <c r="L355" s="106">
        <v>0</v>
      </c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5</v>
      </c>
      <c r="E356" s="56"/>
      <c r="F356" s="57"/>
      <c r="G356" s="47" t="s">
        <v>217</v>
      </c>
      <c r="H356" s="40">
        <v>326</v>
      </c>
      <c r="I356" s="102">
        <f t="shared" ref="I356:L357" si="33">I357</f>
        <v>0</v>
      </c>
      <c r="J356" s="125">
        <f t="shared" si="33"/>
        <v>0</v>
      </c>
      <c r="K356" s="103">
        <f t="shared" si="33"/>
        <v>0</v>
      </c>
      <c r="L356" s="103">
        <f t="shared" si="33"/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5</v>
      </c>
      <c r="E357" s="43">
        <v>1</v>
      </c>
      <c r="F357" s="45"/>
      <c r="G357" s="47" t="s">
        <v>217</v>
      </c>
      <c r="H357" s="40">
        <v>327</v>
      </c>
      <c r="I357" s="111">
        <f t="shared" si="33"/>
        <v>0</v>
      </c>
      <c r="J357" s="112">
        <f t="shared" si="33"/>
        <v>0</v>
      </c>
      <c r="K357" s="113">
        <f t="shared" si="33"/>
        <v>0</v>
      </c>
      <c r="L357" s="113">
        <f t="shared" si="33"/>
        <v>0</v>
      </c>
    </row>
    <row r="358" spans="1:13" ht="12.75" hidden="1" customHeight="1">
      <c r="A358" s="54">
        <v>3</v>
      </c>
      <c r="B358" s="54">
        <v>3</v>
      </c>
      <c r="C358" s="55">
        <v>2</v>
      </c>
      <c r="D358" s="56">
        <v>5</v>
      </c>
      <c r="E358" s="56">
        <v>1</v>
      </c>
      <c r="F358" s="57">
        <v>1</v>
      </c>
      <c r="G358" s="47" t="s">
        <v>217</v>
      </c>
      <c r="H358" s="40">
        <v>328</v>
      </c>
      <c r="I358" s="124">
        <v>0</v>
      </c>
      <c r="J358" s="124">
        <v>0</v>
      </c>
      <c r="K358" s="124">
        <v>0</v>
      </c>
      <c r="L358" s="123">
        <v>0</v>
      </c>
    </row>
    <row r="359" spans="1:13" ht="30.75" hidden="1" customHeight="1">
      <c r="A359" s="54">
        <v>3</v>
      </c>
      <c r="B359" s="54">
        <v>3</v>
      </c>
      <c r="C359" s="55">
        <v>2</v>
      </c>
      <c r="D359" s="56">
        <v>6</v>
      </c>
      <c r="E359" s="56"/>
      <c r="F359" s="57"/>
      <c r="G359" s="47" t="s">
        <v>188</v>
      </c>
      <c r="H359" s="40">
        <v>329</v>
      </c>
      <c r="I359" s="102">
        <f t="shared" ref="I359:L360" si="34">I360</f>
        <v>0</v>
      </c>
      <c r="J359" s="125">
        <f t="shared" si="34"/>
        <v>0</v>
      </c>
      <c r="K359" s="103">
        <f t="shared" si="34"/>
        <v>0</v>
      </c>
      <c r="L359" s="103">
        <f t="shared" si="34"/>
        <v>0</v>
      </c>
      <c r="M359" s="5"/>
    </row>
    <row r="360" spans="1:13" ht="25.5" hidden="1" customHeight="1">
      <c r="A360" s="54">
        <v>3</v>
      </c>
      <c r="B360" s="54">
        <v>3</v>
      </c>
      <c r="C360" s="55">
        <v>2</v>
      </c>
      <c r="D360" s="56">
        <v>6</v>
      </c>
      <c r="E360" s="56">
        <v>1</v>
      </c>
      <c r="F360" s="57"/>
      <c r="G360" s="47" t="s">
        <v>188</v>
      </c>
      <c r="H360" s="40">
        <v>330</v>
      </c>
      <c r="I360" s="102">
        <f t="shared" si="34"/>
        <v>0</v>
      </c>
      <c r="J360" s="125">
        <f t="shared" si="34"/>
        <v>0</v>
      </c>
      <c r="K360" s="103">
        <f t="shared" si="34"/>
        <v>0</v>
      </c>
      <c r="L360" s="103">
        <f t="shared" si="34"/>
        <v>0</v>
      </c>
      <c r="M360" s="5"/>
    </row>
    <row r="361" spans="1:13" ht="24" hidden="1" customHeight="1">
      <c r="A361" s="68">
        <v>3</v>
      </c>
      <c r="B361" s="68">
        <v>3</v>
      </c>
      <c r="C361" s="69">
        <v>2</v>
      </c>
      <c r="D361" s="70">
        <v>6</v>
      </c>
      <c r="E361" s="70">
        <v>1</v>
      </c>
      <c r="F361" s="80">
        <v>1</v>
      </c>
      <c r="G361" s="67" t="s">
        <v>188</v>
      </c>
      <c r="H361" s="40">
        <v>331</v>
      </c>
      <c r="I361" s="124">
        <v>0</v>
      </c>
      <c r="J361" s="124">
        <v>0</v>
      </c>
      <c r="K361" s="124">
        <v>0</v>
      </c>
      <c r="L361" s="123">
        <v>0</v>
      </c>
      <c r="M361" s="5"/>
    </row>
    <row r="362" spans="1:13" ht="28.5" hidden="1" customHeight="1">
      <c r="A362" s="54">
        <v>3</v>
      </c>
      <c r="B362" s="54">
        <v>3</v>
      </c>
      <c r="C362" s="55">
        <v>2</v>
      </c>
      <c r="D362" s="56">
        <v>7</v>
      </c>
      <c r="E362" s="56"/>
      <c r="F362" s="57"/>
      <c r="G362" s="47" t="s">
        <v>219</v>
      </c>
      <c r="H362" s="40">
        <v>332</v>
      </c>
      <c r="I362" s="102">
        <f>I363</f>
        <v>0</v>
      </c>
      <c r="J362" s="125">
        <f>J363</f>
        <v>0</v>
      </c>
      <c r="K362" s="103">
        <f>K363</f>
        <v>0</v>
      </c>
      <c r="L362" s="103">
        <f>L363</f>
        <v>0</v>
      </c>
      <c r="M362" s="5"/>
    </row>
    <row r="363" spans="1:13" ht="28.5" hidden="1" customHeight="1">
      <c r="A363" s="68">
        <v>3</v>
      </c>
      <c r="B363" s="68">
        <v>3</v>
      </c>
      <c r="C363" s="69">
        <v>2</v>
      </c>
      <c r="D363" s="70">
        <v>7</v>
      </c>
      <c r="E363" s="70">
        <v>1</v>
      </c>
      <c r="F363" s="80"/>
      <c r="G363" s="47" t="s">
        <v>219</v>
      </c>
      <c r="H363" s="40">
        <v>333</v>
      </c>
      <c r="I363" s="102">
        <f>SUM(I364:I365)</f>
        <v>0</v>
      </c>
      <c r="J363" s="102">
        <f>SUM(J364:J365)</f>
        <v>0</v>
      </c>
      <c r="K363" s="102">
        <f>SUM(K364:K365)</f>
        <v>0</v>
      </c>
      <c r="L363" s="102">
        <f>SUM(L364:L365)</f>
        <v>0</v>
      </c>
      <c r="M363" s="5"/>
    </row>
    <row r="364" spans="1:13" ht="27" hidden="1" customHeight="1">
      <c r="A364" s="54">
        <v>3</v>
      </c>
      <c r="B364" s="54">
        <v>3</v>
      </c>
      <c r="C364" s="55">
        <v>2</v>
      </c>
      <c r="D364" s="56">
        <v>7</v>
      </c>
      <c r="E364" s="56">
        <v>1</v>
      </c>
      <c r="F364" s="57">
        <v>1</v>
      </c>
      <c r="G364" s="47" t="s">
        <v>220</v>
      </c>
      <c r="H364" s="40">
        <v>334</v>
      </c>
      <c r="I364" s="124">
        <v>0</v>
      </c>
      <c r="J364" s="124">
        <v>0</v>
      </c>
      <c r="K364" s="124">
        <v>0</v>
      </c>
      <c r="L364" s="123">
        <v>0</v>
      </c>
      <c r="M364" s="5"/>
    </row>
    <row r="365" spans="1:13" ht="30" hidden="1" customHeight="1">
      <c r="A365" s="54">
        <v>3</v>
      </c>
      <c r="B365" s="54">
        <v>3</v>
      </c>
      <c r="C365" s="55">
        <v>2</v>
      </c>
      <c r="D365" s="56">
        <v>7</v>
      </c>
      <c r="E365" s="56">
        <v>1</v>
      </c>
      <c r="F365" s="57">
        <v>2</v>
      </c>
      <c r="G365" s="47" t="s">
        <v>221</v>
      </c>
      <c r="H365" s="40">
        <v>335</v>
      </c>
      <c r="I365" s="106">
        <v>0</v>
      </c>
      <c r="J365" s="106">
        <v>0</v>
      </c>
      <c r="K365" s="106">
        <v>0</v>
      </c>
      <c r="L365" s="106">
        <v>0</v>
      </c>
      <c r="M365" s="5"/>
    </row>
    <row r="366" spans="1:13" ht="18.75" customHeight="1">
      <c r="A366" s="90"/>
      <c r="B366" s="90"/>
      <c r="C366" s="91"/>
      <c r="D366" s="92"/>
      <c r="E366" s="93"/>
      <c r="F366" s="94"/>
      <c r="G366" s="95" t="s">
        <v>224</v>
      </c>
      <c r="H366" s="40">
        <v>336</v>
      </c>
      <c r="I366" s="132">
        <f>SUM(I31+I182)</f>
        <v>3900</v>
      </c>
      <c r="J366" s="132">
        <f>SUM(J31+J182)</f>
        <v>3900</v>
      </c>
      <c r="K366" s="132">
        <f>SUM(K31+K182)</f>
        <v>3000</v>
      </c>
      <c r="L366" s="132">
        <f>SUM(L31+L182)</f>
        <v>3000</v>
      </c>
      <c r="M366" s="5"/>
    </row>
    <row r="367" spans="1:13" ht="18.75" customHeight="1">
      <c r="F367" s="296"/>
      <c r="G367" s="41"/>
      <c r="H367" s="40"/>
      <c r="I367" s="96"/>
      <c r="J367" s="239"/>
      <c r="K367" s="239"/>
      <c r="L367" s="239"/>
    </row>
    <row r="368" spans="1:13" ht="17.25" customHeight="1">
      <c r="A368" s="339" t="s">
        <v>399</v>
      </c>
      <c r="B368" s="339"/>
      <c r="C368" s="339"/>
      <c r="D368" s="339"/>
      <c r="E368" s="339"/>
      <c r="F368" s="339"/>
      <c r="G368" s="339"/>
      <c r="H368" s="297"/>
      <c r="I368" s="97"/>
      <c r="J368" s="329"/>
      <c r="K368" s="356" t="s">
        <v>400</v>
      </c>
      <c r="L368" s="356"/>
    </row>
    <row r="369" spans="1:12" ht="18.75" customHeight="1">
      <c r="A369" s="98"/>
      <c r="B369" s="98"/>
      <c r="C369" s="98"/>
      <c r="D369" s="340" t="s">
        <v>225</v>
      </c>
      <c r="E369" s="340"/>
      <c r="F369" s="340"/>
      <c r="G369" s="340"/>
      <c r="H369" s="5"/>
      <c r="I369" s="308" t="s">
        <v>226</v>
      </c>
      <c r="K369" s="341" t="s">
        <v>227</v>
      </c>
      <c r="L369" s="341"/>
    </row>
    <row r="370" spans="1:12" ht="15.75" customHeight="1">
      <c r="A370" s="339" t="s">
        <v>228</v>
      </c>
      <c r="B370" s="339"/>
      <c r="C370" s="339"/>
      <c r="D370" s="339"/>
      <c r="E370" s="339"/>
      <c r="F370" s="339"/>
      <c r="G370" s="339"/>
      <c r="I370" s="99"/>
      <c r="J370" s="244"/>
      <c r="K370" s="332" t="s">
        <v>229</v>
      </c>
      <c r="L370" s="332"/>
    </row>
    <row r="371" spans="1:12" ht="33.75" customHeight="1">
      <c r="D371" s="330" t="s">
        <v>230</v>
      </c>
      <c r="E371" s="331"/>
      <c r="F371" s="331"/>
      <c r="G371" s="331"/>
      <c r="H371" s="100"/>
      <c r="I371" s="101" t="s">
        <v>226</v>
      </c>
      <c r="K371" s="332" t="s">
        <v>227</v>
      </c>
      <c r="L371" s="332"/>
    </row>
    <row r="372" spans="1:12" ht="7.5" customHeight="1"/>
    <row r="373" spans="1:12" ht="8.25" hidden="1" customHeight="1">
      <c r="H373" s="24" t="s">
        <v>391</v>
      </c>
    </row>
    <row r="374" spans="1:12" hidden="1"/>
  </sheetData>
  <mergeCells count="32">
    <mergeCell ref="A24:I24"/>
    <mergeCell ref="G26:H26"/>
    <mergeCell ref="A370:G370"/>
    <mergeCell ref="D371:G371"/>
    <mergeCell ref="K371:L371"/>
    <mergeCell ref="L28:L29"/>
    <mergeCell ref="A30:F30"/>
    <mergeCell ref="A368:G368"/>
    <mergeCell ref="D369:G369"/>
    <mergeCell ref="K369:L369"/>
    <mergeCell ref="A28:F29"/>
    <mergeCell ref="G28:G29"/>
    <mergeCell ref="H28:H29"/>
    <mergeCell ref="I28:J28"/>
    <mergeCell ref="K28:K29"/>
    <mergeCell ref="K368:L368"/>
    <mergeCell ref="K370:L370"/>
    <mergeCell ref="J1:L1"/>
    <mergeCell ref="J2:L2"/>
    <mergeCell ref="E18:K18"/>
    <mergeCell ref="A19:L19"/>
    <mergeCell ref="A23:I23"/>
    <mergeCell ref="G16:K16"/>
    <mergeCell ref="A4:L4"/>
    <mergeCell ref="A6:L6"/>
    <mergeCell ref="A7:L7"/>
    <mergeCell ref="G9:K9"/>
    <mergeCell ref="A10:L10"/>
    <mergeCell ref="G11:K11"/>
    <mergeCell ref="G12:K12"/>
    <mergeCell ref="B13:L13"/>
    <mergeCell ref="G15:K15"/>
  </mergeCells>
  <pageMargins left="3.937007874015748E-2" right="3.937007874015748E-2" top="0.35433070866141736" bottom="0.15748031496062992" header="0" footer="0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E7F4-7961-4234-A7B5-0FED1D2DD113}">
  <sheetPr>
    <pageSetUpPr fitToPage="1"/>
  </sheetPr>
  <dimension ref="A1:R378"/>
  <sheetViews>
    <sheetView topLeftCell="A11" workbookViewId="0">
      <selection activeCell="U38" sqref="U38"/>
    </sheetView>
  </sheetViews>
  <sheetFormatPr defaultColWidth="9.140625" defaultRowHeight="12.75"/>
  <cols>
    <col min="1" max="4" width="2" style="24" customWidth="1"/>
    <col min="5" max="5" width="2.140625" style="24" customWidth="1"/>
    <col min="6" max="6" width="3.5703125" style="237" customWidth="1"/>
    <col min="7" max="7" width="34.28515625" style="24" customWidth="1"/>
    <col min="8" max="8" width="4.7109375" style="24" customWidth="1"/>
    <col min="9" max="12" width="12.85546875" style="24" customWidth="1"/>
    <col min="13" max="13" width="0.140625" style="24" hidden="1" customWidth="1"/>
    <col min="14" max="14" width="6.140625" style="24" hidden="1" customWidth="1"/>
    <col min="15" max="15" width="8.85546875" style="24" hidden="1" customWidth="1"/>
    <col min="16" max="16" width="9.140625" style="24"/>
    <col min="17" max="17" width="6.140625" style="24" customWidth="1"/>
    <col min="18" max="18" width="9.140625" style="24"/>
    <col min="19" max="16384" width="9.140625" style="5"/>
  </cols>
  <sheetData>
    <row r="1" spans="1:17" ht="24.75" customHeight="1">
      <c r="G1" s="1"/>
      <c r="H1" s="4"/>
      <c r="I1" s="233"/>
      <c r="J1" s="353" t="s">
        <v>389</v>
      </c>
      <c r="K1" s="353"/>
      <c r="L1" s="353"/>
      <c r="M1" s="3"/>
      <c r="N1" s="238"/>
      <c r="O1" s="238"/>
      <c r="P1" s="238"/>
      <c r="Q1" s="238"/>
    </row>
    <row r="2" spans="1:17" ht="13.5" customHeight="1">
      <c r="H2" s="4"/>
      <c r="I2" s="234"/>
      <c r="J2" s="354" t="s">
        <v>0</v>
      </c>
      <c r="K2" s="354"/>
      <c r="L2" s="354"/>
      <c r="M2" s="3"/>
      <c r="N2" s="238"/>
      <c r="O2" s="238"/>
      <c r="P2" s="238"/>
      <c r="Q2" s="6"/>
    </row>
    <row r="3" spans="1:17" ht="5.25" hidden="1" customHeight="1">
      <c r="H3" s="20"/>
      <c r="I3" s="238"/>
      <c r="J3" s="238"/>
      <c r="K3" s="2"/>
      <c r="L3" s="2"/>
      <c r="M3" s="3"/>
      <c r="N3" s="238"/>
      <c r="O3" s="238"/>
      <c r="P3" s="238"/>
      <c r="Q3" s="7"/>
    </row>
    <row r="4" spans="1:17" ht="6" hidden="1" customHeight="1">
      <c r="G4" s="8" t="s">
        <v>1</v>
      </c>
      <c r="H4" s="4"/>
      <c r="I4" s="5"/>
      <c r="J4" s="2"/>
      <c r="K4" s="2"/>
      <c r="L4" s="2"/>
      <c r="M4" s="3"/>
      <c r="N4" s="9"/>
      <c r="O4" s="9"/>
      <c r="P4" s="238"/>
      <c r="Q4" s="7"/>
    </row>
    <row r="5" spans="1:17" ht="5.25" hidden="1" customHeight="1">
      <c r="H5" s="10"/>
      <c r="I5" s="5"/>
      <c r="J5" s="2"/>
      <c r="K5" s="2"/>
      <c r="L5" s="2"/>
      <c r="M5" s="3"/>
      <c r="N5" s="238"/>
      <c r="O5" s="238"/>
      <c r="P5" s="238"/>
      <c r="Q5" s="7"/>
    </row>
    <row r="6" spans="1:17" ht="3.75" hidden="1" customHeight="1">
      <c r="H6" s="10"/>
      <c r="I6" s="5"/>
      <c r="J6" s="11"/>
      <c r="K6" s="2"/>
      <c r="L6" s="2"/>
      <c r="M6" s="3"/>
      <c r="N6" s="238"/>
      <c r="O6" s="238"/>
      <c r="P6" s="238"/>
    </row>
    <row r="7" spans="1:17" ht="6.75" hidden="1" customHeight="1">
      <c r="H7" s="10"/>
      <c r="I7" s="5"/>
      <c r="K7" s="238"/>
      <c r="L7" s="238"/>
      <c r="M7" s="3"/>
      <c r="N7" s="238"/>
      <c r="O7" s="238"/>
      <c r="P7" s="238"/>
      <c r="Q7" s="13"/>
    </row>
    <row r="8" spans="1:17" ht="18" customHeight="1">
      <c r="A8" s="348" t="s">
        <v>405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2"/>
      <c r="N8" s="12"/>
      <c r="O8" s="12"/>
      <c r="P8" s="12"/>
      <c r="Q8" s="12"/>
    </row>
    <row r="9" spans="1:17" ht="12" customHeight="1">
      <c r="G9" s="12"/>
      <c r="H9" s="13"/>
      <c r="I9" s="13"/>
      <c r="J9" s="14"/>
      <c r="K9" s="14"/>
      <c r="L9" s="15"/>
      <c r="M9" s="3"/>
    </row>
    <row r="10" spans="1:17" ht="18" customHeight="1">
      <c r="A10" s="355" t="s">
        <v>2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"/>
    </row>
    <row r="11" spans="1:17" ht="18.75" customHeight="1">
      <c r="A11" s="349" t="s">
        <v>3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"/>
    </row>
    <row r="12" spans="1:17" ht="7.5" customHeight="1">
      <c r="A12" s="240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3"/>
    </row>
    <row r="13" spans="1:17" ht="14.25" customHeight="1">
      <c r="A13" s="240"/>
      <c r="B13" s="241"/>
      <c r="C13" s="241"/>
      <c r="D13" s="241"/>
      <c r="E13" s="241"/>
      <c r="F13" s="241"/>
      <c r="G13" s="351" t="s">
        <v>4</v>
      </c>
      <c r="H13" s="351"/>
      <c r="I13" s="351"/>
      <c r="J13" s="351"/>
      <c r="K13" s="351"/>
      <c r="L13" s="241"/>
      <c r="M13" s="3"/>
    </row>
    <row r="14" spans="1:17" ht="16.5" customHeight="1">
      <c r="A14" s="333" t="s">
        <v>403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"/>
      <c r="P14" s="24" t="s">
        <v>5</v>
      </c>
    </row>
    <row r="15" spans="1:17" ht="15.75" customHeight="1">
      <c r="G15" s="334" t="s">
        <v>401</v>
      </c>
      <c r="H15" s="334"/>
      <c r="I15" s="334"/>
      <c r="J15" s="334"/>
      <c r="K15" s="334"/>
      <c r="M15" s="3"/>
    </row>
    <row r="16" spans="1:17" ht="12" customHeight="1">
      <c r="G16" s="352" t="s">
        <v>390</v>
      </c>
      <c r="H16" s="352"/>
      <c r="I16" s="352"/>
      <c r="J16" s="352"/>
      <c r="K16" s="352"/>
    </row>
    <row r="17" spans="1:13" ht="12" customHeight="1">
      <c r="B17" s="333" t="s">
        <v>7</v>
      </c>
      <c r="C17" s="333"/>
      <c r="D17" s="333"/>
      <c r="E17" s="333"/>
      <c r="F17" s="333"/>
      <c r="G17" s="333"/>
      <c r="H17" s="333"/>
      <c r="I17" s="333"/>
      <c r="J17" s="333"/>
      <c r="K17" s="333"/>
      <c r="L17" s="333"/>
    </row>
    <row r="18" spans="1:13" ht="12" customHeight="1"/>
    <row r="19" spans="1:13" ht="12.75" customHeight="1">
      <c r="G19" s="334" t="s">
        <v>413</v>
      </c>
      <c r="H19" s="334"/>
      <c r="I19" s="334"/>
      <c r="J19" s="334"/>
      <c r="K19" s="334"/>
    </row>
    <row r="20" spans="1:13" ht="11.25" customHeight="1">
      <c r="G20" s="335" t="s">
        <v>8</v>
      </c>
      <c r="H20" s="335"/>
      <c r="I20" s="335"/>
      <c r="J20" s="335"/>
      <c r="K20" s="335"/>
    </row>
    <row r="21" spans="1:13" ht="11.25" customHeight="1">
      <c r="G21" s="238"/>
      <c r="H21" s="238"/>
      <c r="I21" s="238"/>
      <c r="J21" s="238"/>
      <c r="K21" s="238"/>
    </row>
    <row r="22" spans="1:13">
      <c r="B22" s="5"/>
      <c r="C22" s="5"/>
      <c r="D22" s="5"/>
      <c r="E22" s="336" t="s">
        <v>9</v>
      </c>
      <c r="F22" s="336"/>
      <c r="G22" s="336"/>
      <c r="H22" s="336"/>
      <c r="I22" s="336"/>
      <c r="J22" s="336"/>
      <c r="K22" s="336"/>
      <c r="L22" s="5"/>
    </row>
    <row r="23" spans="1:13" ht="12" customHeight="1">
      <c r="A23" s="338" t="s">
        <v>10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16"/>
    </row>
    <row r="24" spans="1:13" ht="12" customHeight="1">
      <c r="F24" s="24"/>
      <c r="J24" s="17"/>
      <c r="K24" s="15"/>
      <c r="L24" s="18" t="s">
        <v>11</v>
      </c>
      <c r="M24" s="16"/>
    </row>
    <row r="25" spans="1:13" ht="11.25" customHeight="1">
      <c r="F25" s="24"/>
      <c r="J25" s="19" t="s">
        <v>12</v>
      </c>
      <c r="K25" s="20"/>
      <c r="L25" s="23"/>
      <c r="M25" s="16"/>
    </row>
    <row r="26" spans="1:13" ht="12" customHeight="1">
      <c r="E26" s="238"/>
      <c r="F26" s="242"/>
      <c r="I26" s="21"/>
      <c r="J26" s="21"/>
      <c r="K26" s="22" t="s">
        <v>13</v>
      </c>
      <c r="L26" s="23"/>
      <c r="M26" s="16"/>
    </row>
    <row r="27" spans="1:13" ht="12.75" customHeight="1">
      <c r="A27" s="337" t="s">
        <v>14</v>
      </c>
      <c r="B27" s="337"/>
      <c r="C27" s="337"/>
      <c r="D27" s="337"/>
      <c r="E27" s="337"/>
      <c r="F27" s="337"/>
      <c r="G27" s="337"/>
      <c r="H27" s="337"/>
      <c r="I27" s="337"/>
      <c r="K27" s="22" t="s">
        <v>15</v>
      </c>
      <c r="L27" s="25" t="s">
        <v>16</v>
      </c>
      <c r="M27" s="16"/>
    </row>
    <row r="28" spans="1:13" ht="29.1" customHeight="1">
      <c r="A28" s="337" t="s">
        <v>17</v>
      </c>
      <c r="B28" s="337"/>
      <c r="C28" s="337"/>
      <c r="D28" s="337"/>
      <c r="E28" s="337"/>
      <c r="F28" s="337"/>
      <c r="G28" s="337"/>
      <c r="H28" s="337"/>
      <c r="I28" s="337"/>
      <c r="J28" s="243" t="s">
        <v>18</v>
      </c>
      <c r="K28" s="26" t="s">
        <v>19</v>
      </c>
      <c r="L28" s="23"/>
      <c r="M28" s="16"/>
    </row>
    <row r="29" spans="1:13" ht="12.75" customHeight="1">
      <c r="F29" s="24"/>
      <c r="G29" s="27" t="s">
        <v>20</v>
      </c>
      <c r="H29" s="90" t="s">
        <v>315</v>
      </c>
      <c r="I29" s="91"/>
      <c r="J29" s="28"/>
      <c r="K29" s="23"/>
      <c r="L29" s="23"/>
      <c r="M29" s="16"/>
    </row>
    <row r="30" spans="1:13" ht="13.5" customHeight="1">
      <c r="F30" s="24"/>
      <c r="G30" s="360" t="s">
        <v>22</v>
      </c>
      <c r="H30" s="360"/>
      <c r="I30" s="133" t="s">
        <v>23</v>
      </c>
      <c r="J30" s="134" t="s">
        <v>24</v>
      </c>
      <c r="K30" s="135" t="s">
        <v>25</v>
      </c>
      <c r="L30" s="135" t="s">
        <v>25</v>
      </c>
      <c r="M30" s="16"/>
    </row>
    <row r="31" spans="1:13" ht="14.25" customHeight="1">
      <c r="A31" s="29" t="s">
        <v>392</v>
      </c>
      <c r="B31" s="29"/>
      <c r="C31" s="29"/>
      <c r="D31" s="29"/>
      <c r="E31" s="29"/>
      <c r="F31" s="30"/>
      <c r="G31" s="231"/>
      <c r="I31" s="231"/>
      <c r="J31" s="231"/>
      <c r="K31" s="31"/>
      <c r="L31" s="32" t="s">
        <v>27</v>
      </c>
      <c r="M31" s="33"/>
    </row>
    <row r="32" spans="1:13" ht="24" customHeight="1">
      <c r="A32" s="361" t="s">
        <v>28</v>
      </c>
      <c r="B32" s="362"/>
      <c r="C32" s="362"/>
      <c r="D32" s="362"/>
      <c r="E32" s="362"/>
      <c r="F32" s="362"/>
      <c r="G32" s="365" t="s">
        <v>29</v>
      </c>
      <c r="H32" s="367" t="s">
        <v>30</v>
      </c>
      <c r="I32" s="346" t="s">
        <v>31</v>
      </c>
      <c r="J32" s="347"/>
      <c r="K32" s="342" t="s">
        <v>32</v>
      </c>
      <c r="L32" s="344" t="s">
        <v>33</v>
      </c>
      <c r="M32" s="33"/>
    </row>
    <row r="33" spans="1:18" ht="46.5" customHeight="1">
      <c r="A33" s="363"/>
      <c r="B33" s="364"/>
      <c r="C33" s="364"/>
      <c r="D33" s="364"/>
      <c r="E33" s="364"/>
      <c r="F33" s="364"/>
      <c r="G33" s="366"/>
      <c r="H33" s="368"/>
      <c r="I33" s="34" t="s">
        <v>34</v>
      </c>
      <c r="J33" s="35" t="s">
        <v>35</v>
      </c>
      <c r="K33" s="343"/>
      <c r="L33" s="345"/>
    </row>
    <row r="34" spans="1:18" ht="11.25" customHeight="1">
      <c r="A34" s="357" t="s">
        <v>19</v>
      </c>
      <c r="B34" s="358"/>
      <c r="C34" s="358"/>
      <c r="D34" s="358"/>
      <c r="E34" s="358"/>
      <c r="F34" s="359"/>
      <c r="G34" s="301">
        <v>2</v>
      </c>
      <c r="H34" s="302">
        <v>3</v>
      </c>
      <c r="I34" s="303" t="s">
        <v>36</v>
      </c>
      <c r="J34" s="304" t="s">
        <v>37</v>
      </c>
      <c r="K34" s="305">
        <v>6</v>
      </c>
      <c r="L34" s="305">
        <v>7</v>
      </c>
    </row>
    <row r="35" spans="1:18" s="41" customFormat="1" ht="14.25" customHeight="1">
      <c r="A35" s="36">
        <v>2</v>
      </c>
      <c r="B35" s="36"/>
      <c r="C35" s="37"/>
      <c r="D35" s="38"/>
      <c r="E35" s="36"/>
      <c r="F35" s="39"/>
      <c r="G35" s="38" t="s">
        <v>38</v>
      </c>
      <c r="H35" s="40">
        <v>1</v>
      </c>
      <c r="I35" s="102">
        <f>SUM(I36+I47+I67+I88+I95+I115+I141+I160+I170)</f>
        <v>6500</v>
      </c>
      <c r="J35" s="102">
        <f>SUM(J36+J47+J67+J88+J95+J115+J141+J160+J170)</f>
        <v>4900</v>
      </c>
      <c r="K35" s="103">
        <f>SUM(K36+K47+K67+K88+K95+K115+K141+K160+K170)</f>
        <v>4900</v>
      </c>
      <c r="L35" s="102">
        <f>SUM(L36+L47+L67+L88+L95+L115+L141+L160+L170)</f>
        <v>4900</v>
      </c>
    </row>
    <row r="36" spans="1:18" ht="16.5" customHeight="1">
      <c r="A36" s="36">
        <v>2</v>
      </c>
      <c r="B36" s="42">
        <v>1</v>
      </c>
      <c r="C36" s="43"/>
      <c r="D36" s="51"/>
      <c r="E36" s="44"/>
      <c r="F36" s="45"/>
      <c r="G36" s="46" t="s">
        <v>39</v>
      </c>
      <c r="H36" s="40">
        <v>2</v>
      </c>
      <c r="I36" s="102">
        <f>SUM(I37+I43)</f>
        <v>6500</v>
      </c>
      <c r="J36" s="102">
        <f>SUM(J37+J43)</f>
        <v>4900</v>
      </c>
      <c r="K36" s="115">
        <f>SUM(K37+K43)</f>
        <v>4900</v>
      </c>
      <c r="L36" s="107">
        <f>SUM(L37+L43)</f>
        <v>4900</v>
      </c>
      <c r="M36" s="5"/>
    </row>
    <row r="37" spans="1:18" ht="14.25" customHeight="1">
      <c r="A37" s="55">
        <v>2</v>
      </c>
      <c r="B37" s="55">
        <v>1</v>
      </c>
      <c r="C37" s="56">
        <v>1</v>
      </c>
      <c r="D37" s="47"/>
      <c r="E37" s="55"/>
      <c r="F37" s="57"/>
      <c r="G37" s="47" t="s">
        <v>40</v>
      </c>
      <c r="H37" s="40">
        <v>3</v>
      </c>
      <c r="I37" s="102">
        <f>SUM(I38)</f>
        <v>6400</v>
      </c>
      <c r="J37" s="102">
        <f>SUM(J38)</f>
        <v>4800</v>
      </c>
      <c r="K37" s="103">
        <f>SUM(K38)</f>
        <v>4800</v>
      </c>
      <c r="L37" s="102">
        <f>SUM(L38)</f>
        <v>4800</v>
      </c>
      <c r="M37" s="5"/>
      <c r="Q37" s="5"/>
    </row>
    <row r="38" spans="1:18" ht="13.5" customHeight="1">
      <c r="A38" s="54">
        <v>2</v>
      </c>
      <c r="B38" s="55">
        <v>1</v>
      </c>
      <c r="C38" s="56">
        <v>1</v>
      </c>
      <c r="D38" s="47">
        <v>1</v>
      </c>
      <c r="E38" s="55"/>
      <c r="F38" s="57"/>
      <c r="G38" s="47" t="s">
        <v>40</v>
      </c>
      <c r="H38" s="40">
        <v>4</v>
      </c>
      <c r="I38" s="102">
        <f>SUM(I39+I41)</f>
        <v>6400</v>
      </c>
      <c r="J38" s="102">
        <f>SUM(J39+J41)</f>
        <v>4800</v>
      </c>
      <c r="K38" s="102">
        <f>SUM(K39+K41)</f>
        <v>4800</v>
      </c>
      <c r="L38" s="102">
        <f>SUM(L39+L41)</f>
        <v>4800</v>
      </c>
      <c r="M38" s="5"/>
      <c r="Q38" s="48"/>
    </row>
    <row r="39" spans="1:18" ht="14.25" customHeight="1">
      <c r="A39" s="54">
        <v>2</v>
      </c>
      <c r="B39" s="55">
        <v>1</v>
      </c>
      <c r="C39" s="56">
        <v>1</v>
      </c>
      <c r="D39" s="47">
        <v>1</v>
      </c>
      <c r="E39" s="55">
        <v>1</v>
      </c>
      <c r="F39" s="57"/>
      <c r="G39" s="47" t="s">
        <v>41</v>
      </c>
      <c r="H39" s="40">
        <v>5</v>
      </c>
      <c r="I39" s="103">
        <f>SUM(I40)</f>
        <v>6400</v>
      </c>
      <c r="J39" s="103">
        <f>SUM(J40)</f>
        <v>4800</v>
      </c>
      <c r="K39" s="103">
        <f>SUM(K40)</f>
        <v>4800</v>
      </c>
      <c r="L39" s="103">
        <f>SUM(L40)</f>
        <v>4800</v>
      </c>
      <c r="M39" s="5"/>
      <c r="Q39" s="48"/>
    </row>
    <row r="40" spans="1:18" ht="14.25" customHeight="1">
      <c r="A40" s="54">
        <v>2</v>
      </c>
      <c r="B40" s="55">
        <v>1</v>
      </c>
      <c r="C40" s="56">
        <v>1</v>
      </c>
      <c r="D40" s="47">
        <v>1</v>
      </c>
      <c r="E40" s="55">
        <v>1</v>
      </c>
      <c r="F40" s="57">
        <v>1</v>
      </c>
      <c r="G40" s="47" t="s">
        <v>41</v>
      </c>
      <c r="H40" s="40">
        <v>6</v>
      </c>
      <c r="I40" s="104">
        <v>6400</v>
      </c>
      <c r="J40" s="105">
        <v>4800</v>
      </c>
      <c r="K40" s="105">
        <v>4800</v>
      </c>
      <c r="L40" s="105">
        <v>4800</v>
      </c>
      <c r="M40" s="5"/>
      <c r="Q40" s="48"/>
    </row>
    <row r="41" spans="1:18" ht="12.75" hidden="1" customHeight="1">
      <c r="A41" s="54">
        <v>2</v>
      </c>
      <c r="B41" s="55">
        <v>1</v>
      </c>
      <c r="C41" s="56">
        <v>1</v>
      </c>
      <c r="D41" s="47">
        <v>1</v>
      </c>
      <c r="E41" s="55">
        <v>2</v>
      </c>
      <c r="F41" s="57"/>
      <c r="G41" s="47" t="s">
        <v>42</v>
      </c>
      <c r="H41" s="40">
        <v>7</v>
      </c>
      <c r="I41" s="103">
        <f>I42</f>
        <v>0</v>
      </c>
      <c r="J41" s="103">
        <f>J42</f>
        <v>0</v>
      </c>
      <c r="K41" s="103">
        <f>K42</f>
        <v>0</v>
      </c>
      <c r="L41" s="103">
        <f>L42</f>
        <v>0</v>
      </c>
      <c r="M41" s="5"/>
      <c r="Q41" s="48"/>
    </row>
    <row r="42" spans="1:18" ht="12.75" hidden="1" customHeight="1">
      <c r="A42" s="54">
        <v>2</v>
      </c>
      <c r="B42" s="55">
        <v>1</v>
      </c>
      <c r="C42" s="56">
        <v>1</v>
      </c>
      <c r="D42" s="47">
        <v>1</v>
      </c>
      <c r="E42" s="55">
        <v>2</v>
      </c>
      <c r="F42" s="57">
        <v>1</v>
      </c>
      <c r="G42" s="47" t="s">
        <v>42</v>
      </c>
      <c r="H42" s="40">
        <v>8</v>
      </c>
      <c r="I42" s="105">
        <v>0</v>
      </c>
      <c r="J42" s="106">
        <v>0</v>
      </c>
      <c r="K42" s="105">
        <v>0</v>
      </c>
      <c r="L42" s="106">
        <v>0</v>
      </c>
      <c r="M42" s="5"/>
      <c r="Q42" s="48"/>
    </row>
    <row r="43" spans="1:18" ht="13.5" customHeight="1">
      <c r="A43" s="54">
        <v>2</v>
      </c>
      <c r="B43" s="55">
        <v>1</v>
      </c>
      <c r="C43" s="56">
        <v>2</v>
      </c>
      <c r="D43" s="47"/>
      <c r="E43" s="55"/>
      <c r="F43" s="57"/>
      <c r="G43" s="47" t="s">
        <v>43</v>
      </c>
      <c r="H43" s="40">
        <v>9</v>
      </c>
      <c r="I43" s="103">
        <f t="shared" ref="I43:L45" si="0">I44</f>
        <v>100</v>
      </c>
      <c r="J43" s="102">
        <f t="shared" si="0"/>
        <v>100</v>
      </c>
      <c r="K43" s="103">
        <f t="shared" si="0"/>
        <v>100</v>
      </c>
      <c r="L43" s="102">
        <f t="shared" si="0"/>
        <v>100</v>
      </c>
      <c r="M43" s="5"/>
      <c r="Q43" s="48"/>
    </row>
    <row r="44" spans="1:18">
      <c r="A44" s="54">
        <v>2</v>
      </c>
      <c r="B44" s="55">
        <v>1</v>
      </c>
      <c r="C44" s="56">
        <v>2</v>
      </c>
      <c r="D44" s="47">
        <v>1</v>
      </c>
      <c r="E44" s="55"/>
      <c r="F44" s="57"/>
      <c r="G44" s="47" t="s">
        <v>43</v>
      </c>
      <c r="H44" s="40">
        <v>10</v>
      </c>
      <c r="I44" s="103">
        <f t="shared" si="0"/>
        <v>100</v>
      </c>
      <c r="J44" s="102">
        <f t="shared" si="0"/>
        <v>100</v>
      </c>
      <c r="K44" s="102">
        <f t="shared" si="0"/>
        <v>100</v>
      </c>
      <c r="L44" s="102">
        <f t="shared" si="0"/>
        <v>100</v>
      </c>
      <c r="Q44" s="5"/>
    </row>
    <row r="45" spans="1:18" ht="13.5" customHeight="1">
      <c r="A45" s="54">
        <v>2</v>
      </c>
      <c r="B45" s="55">
        <v>1</v>
      </c>
      <c r="C45" s="56">
        <v>2</v>
      </c>
      <c r="D45" s="47">
        <v>1</v>
      </c>
      <c r="E45" s="55">
        <v>1</v>
      </c>
      <c r="F45" s="57"/>
      <c r="G45" s="47" t="s">
        <v>43</v>
      </c>
      <c r="H45" s="40">
        <v>11</v>
      </c>
      <c r="I45" s="102">
        <f t="shared" si="0"/>
        <v>100</v>
      </c>
      <c r="J45" s="102">
        <f t="shared" si="0"/>
        <v>100</v>
      </c>
      <c r="K45" s="102">
        <f t="shared" si="0"/>
        <v>100</v>
      </c>
      <c r="L45" s="102">
        <f t="shared" si="0"/>
        <v>100</v>
      </c>
      <c r="M45" s="5"/>
      <c r="Q45" s="48"/>
    </row>
    <row r="46" spans="1:18" ht="14.25" customHeight="1">
      <c r="A46" s="54">
        <v>2</v>
      </c>
      <c r="B46" s="55">
        <v>1</v>
      </c>
      <c r="C46" s="56">
        <v>2</v>
      </c>
      <c r="D46" s="47">
        <v>1</v>
      </c>
      <c r="E46" s="55">
        <v>1</v>
      </c>
      <c r="F46" s="57">
        <v>1</v>
      </c>
      <c r="G46" s="47" t="s">
        <v>43</v>
      </c>
      <c r="H46" s="40">
        <v>12</v>
      </c>
      <c r="I46" s="106">
        <v>100</v>
      </c>
      <c r="J46" s="105">
        <v>100</v>
      </c>
      <c r="K46" s="105">
        <v>100</v>
      </c>
      <c r="L46" s="105">
        <v>100</v>
      </c>
      <c r="M46" s="5"/>
      <c r="Q46" s="48"/>
    </row>
    <row r="47" spans="1:18" ht="26.25" hidden="1" customHeight="1">
      <c r="A47" s="49">
        <v>2</v>
      </c>
      <c r="B47" s="50">
        <v>2</v>
      </c>
      <c r="C47" s="43"/>
      <c r="D47" s="51"/>
      <c r="E47" s="44"/>
      <c r="F47" s="45"/>
      <c r="G47" s="46" t="s">
        <v>44</v>
      </c>
      <c r="H47" s="40">
        <v>13</v>
      </c>
      <c r="I47" s="111">
        <f t="shared" ref="I47:L49" si="1">I48</f>
        <v>0</v>
      </c>
      <c r="J47" s="113">
        <f t="shared" si="1"/>
        <v>0</v>
      </c>
      <c r="K47" s="111">
        <f t="shared" si="1"/>
        <v>0</v>
      </c>
      <c r="L47" s="111">
        <f t="shared" si="1"/>
        <v>0</v>
      </c>
      <c r="M47" s="5"/>
    </row>
    <row r="48" spans="1:18" ht="27" hidden="1" customHeight="1">
      <c r="A48" s="54">
        <v>2</v>
      </c>
      <c r="B48" s="55">
        <v>2</v>
      </c>
      <c r="C48" s="56">
        <v>1</v>
      </c>
      <c r="D48" s="47"/>
      <c r="E48" s="55"/>
      <c r="F48" s="57"/>
      <c r="G48" s="51" t="s">
        <v>44</v>
      </c>
      <c r="H48" s="40">
        <v>14</v>
      </c>
      <c r="I48" s="102">
        <f t="shared" si="1"/>
        <v>0</v>
      </c>
      <c r="J48" s="103">
        <f t="shared" si="1"/>
        <v>0</v>
      </c>
      <c r="K48" s="102">
        <f t="shared" si="1"/>
        <v>0</v>
      </c>
      <c r="L48" s="103">
        <f t="shared" si="1"/>
        <v>0</v>
      </c>
      <c r="M48" s="5"/>
      <c r="Q48" s="5"/>
      <c r="R48" s="48"/>
    </row>
    <row r="49" spans="1:18" ht="15.75" hidden="1" customHeight="1">
      <c r="A49" s="54">
        <v>2</v>
      </c>
      <c r="B49" s="55">
        <v>2</v>
      </c>
      <c r="C49" s="56">
        <v>1</v>
      </c>
      <c r="D49" s="47">
        <v>1</v>
      </c>
      <c r="E49" s="55"/>
      <c r="F49" s="57"/>
      <c r="G49" s="51" t="s">
        <v>44</v>
      </c>
      <c r="H49" s="40">
        <v>15</v>
      </c>
      <c r="I49" s="102">
        <f t="shared" si="1"/>
        <v>0</v>
      </c>
      <c r="J49" s="103">
        <f t="shared" si="1"/>
        <v>0</v>
      </c>
      <c r="K49" s="107">
        <f t="shared" si="1"/>
        <v>0</v>
      </c>
      <c r="L49" s="107">
        <f t="shared" si="1"/>
        <v>0</v>
      </c>
      <c r="M49" s="5"/>
      <c r="Q49" s="48"/>
      <c r="R49" s="5"/>
    </row>
    <row r="50" spans="1:18" ht="24.75" hidden="1" customHeight="1">
      <c r="A50" s="68">
        <v>2</v>
      </c>
      <c r="B50" s="69">
        <v>2</v>
      </c>
      <c r="C50" s="70">
        <v>1</v>
      </c>
      <c r="D50" s="67">
        <v>1</v>
      </c>
      <c r="E50" s="69">
        <v>1</v>
      </c>
      <c r="F50" s="80"/>
      <c r="G50" s="51" t="s">
        <v>44</v>
      </c>
      <c r="H50" s="40">
        <v>16</v>
      </c>
      <c r="I50" s="108">
        <f>SUM(I51:I66)</f>
        <v>0</v>
      </c>
      <c r="J50" s="108">
        <f>SUM(J51:J66)</f>
        <v>0</v>
      </c>
      <c r="K50" s="109">
        <f>SUM(K51:K66)</f>
        <v>0</v>
      </c>
      <c r="L50" s="109">
        <f>SUM(L51:L66)</f>
        <v>0</v>
      </c>
      <c r="M50" s="5"/>
      <c r="Q50" s="48"/>
      <c r="R50" s="5"/>
    </row>
    <row r="51" spans="1:18" ht="15.75" hidden="1" customHeight="1">
      <c r="A51" s="54">
        <v>2</v>
      </c>
      <c r="B51" s="55">
        <v>2</v>
      </c>
      <c r="C51" s="56">
        <v>1</v>
      </c>
      <c r="D51" s="47">
        <v>1</v>
      </c>
      <c r="E51" s="55">
        <v>1</v>
      </c>
      <c r="F51" s="52">
        <v>1</v>
      </c>
      <c r="G51" s="47" t="s">
        <v>45</v>
      </c>
      <c r="H51" s="40">
        <v>17</v>
      </c>
      <c r="I51" s="105">
        <v>0</v>
      </c>
      <c r="J51" s="105">
        <v>0</v>
      </c>
      <c r="K51" s="105">
        <v>0</v>
      </c>
      <c r="L51" s="105">
        <v>0</v>
      </c>
      <c r="M51" s="5"/>
      <c r="Q51" s="48"/>
      <c r="R51" s="5"/>
    </row>
    <row r="52" spans="1:18" ht="26.25" hidden="1" customHeight="1">
      <c r="A52" s="54">
        <v>2</v>
      </c>
      <c r="B52" s="55">
        <v>2</v>
      </c>
      <c r="C52" s="56">
        <v>1</v>
      </c>
      <c r="D52" s="47">
        <v>1</v>
      </c>
      <c r="E52" s="55">
        <v>1</v>
      </c>
      <c r="F52" s="57">
        <v>2</v>
      </c>
      <c r="G52" s="47" t="s">
        <v>46</v>
      </c>
      <c r="H52" s="40">
        <v>18</v>
      </c>
      <c r="I52" s="105">
        <v>0</v>
      </c>
      <c r="J52" s="105">
        <v>0</v>
      </c>
      <c r="K52" s="105">
        <v>0</v>
      </c>
      <c r="L52" s="105">
        <v>0</v>
      </c>
      <c r="M52" s="5"/>
      <c r="Q52" s="48"/>
      <c r="R52" s="5"/>
    </row>
    <row r="53" spans="1:18" ht="26.25" hidden="1" customHeight="1">
      <c r="A53" s="54">
        <v>2</v>
      </c>
      <c r="B53" s="55">
        <v>2</v>
      </c>
      <c r="C53" s="56">
        <v>1</v>
      </c>
      <c r="D53" s="47">
        <v>1</v>
      </c>
      <c r="E53" s="55">
        <v>1</v>
      </c>
      <c r="F53" s="57">
        <v>5</v>
      </c>
      <c r="G53" s="47" t="s">
        <v>47</v>
      </c>
      <c r="H53" s="40">
        <v>19</v>
      </c>
      <c r="I53" s="105">
        <v>0</v>
      </c>
      <c r="J53" s="105">
        <v>0</v>
      </c>
      <c r="K53" s="105">
        <v>0</v>
      </c>
      <c r="L53" s="105">
        <v>0</v>
      </c>
      <c r="M53" s="5"/>
      <c r="Q53" s="48"/>
      <c r="R53" s="5"/>
    </row>
    <row r="54" spans="1:18" ht="27" hidden="1" customHeight="1">
      <c r="A54" s="54">
        <v>2</v>
      </c>
      <c r="B54" s="55">
        <v>2</v>
      </c>
      <c r="C54" s="56">
        <v>1</v>
      </c>
      <c r="D54" s="47">
        <v>1</v>
      </c>
      <c r="E54" s="55">
        <v>1</v>
      </c>
      <c r="F54" s="57">
        <v>6</v>
      </c>
      <c r="G54" s="47" t="s">
        <v>48</v>
      </c>
      <c r="H54" s="40">
        <v>20</v>
      </c>
      <c r="I54" s="105">
        <v>0</v>
      </c>
      <c r="J54" s="105">
        <v>0</v>
      </c>
      <c r="K54" s="105">
        <v>0</v>
      </c>
      <c r="L54" s="105">
        <v>0</v>
      </c>
      <c r="M54" s="5"/>
      <c r="Q54" s="48"/>
      <c r="R54" s="5"/>
    </row>
    <row r="55" spans="1:18" ht="26.25" hidden="1" customHeight="1">
      <c r="A55" s="62">
        <v>2</v>
      </c>
      <c r="B55" s="44">
        <v>2</v>
      </c>
      <c r="C55" s="43">
        <v>1</v>
      </c>
      <c r="D55" s="51">
        <v>1</v>
      </c>
      <c r="E55" s="44">
        <v>1</v>
      </c>
      <c r="F55" s="45">
        <v>7</v>
      </c>
      <c r="G55" s="51" t="s">
        <v>49</v>
      </c>
      <c r="H55" s="40">
        <v>21</v>
      </c>
      <c r="I55" s="105">
        <v>0</v>
      </c>
      <c r="J55" s="105">
        <v>0</v>
      </c>
      <c r="K55" s="105">
        <v>0</v>
      </c>
      <c r="L55" s="105">
        <v>0</v>
      </c>
      <c r="M55" s="5"/>
      <c r="Q55" s="48"/>
      <c r="R55" s="5"/>
    </row>
    <row r="56" spans="1:18" ht="12" hidden="1" customHeight="1">
      <c r="A56" s="54">
        <v>2</v>
      </c>
      <c r="B56" s="55">
        <v>2</v>
      </c>
      <c r="C56" s="56">
        <v>1</v>
      </c>
      <c r="D56" s="47">
        <v>1</v>
      </c>
      <c r="E56" s="55">
        <v>1</v>
      </c>
      <c r="F56" s="57">
        <v>11</v>
      </c>
      <c r="G56" s="47" t="s">
        <v>50</v>
      </c>
      <c r="H56" s="40">
        <v>22</v>
      </c>
      <c r="I56" s="106">
        <v>0</v>
      </c>
      <c r="J56" s="105">
        <v>0</v>
      </c>
      <c r="K56" s="105">
        <v>0</v>
      </c>
      <c r="L56" s="105">
        <v>0</v>
      </c>
      <c r="M56" s="5"/>
      <c r="Q56" s="48"/>
      <c r="R56" s="5"/>
    </row>
    <row r="57" spans="1:18" ht="15.75" hidden="1" customHeight="1">
      <c r="A57" s="68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73" t="s">
        <v>51</v>
      </c>
      <c r="H57" s="40">
        <v>23</v>
      </c>
      <c r="I57" s="110">
        <v>0</v>
      </c>
      <c r="J57" s="105">
        <v>0</v>
      </c>
      <c r="K57" s="105">
        <v>0</v>
      </c>
      <c r="L57" s="105">
        <v>0</v>
      </c>
      <c r="M57" s="5"/>
      <c r="Q57" s="48"/>
      <c r="R57" s="5"/>
    </row>
    <row r="58" spans="1:18" ht="25.5" hidden="1" customHeight="1">
      <c r="A58" s="54">
        <v>2</v>
      </c>
      <c r="B58" s="55">
        <v>2</v>
      </c>
      <c r="C58" s="56">
        <v>1</v>
      </c>
      <c r="D58" s="56">
        <v>1</v>
      </c>
      <c r="E58" s="56">
        <v>1</v>
      </c>
      <c r="F58" s="57">
        <v>14</v>
      </c>
      <c r="G58" s="53" t="s">
        <v>52</v>
      </c>
      <c r="H58" s="40">
        <v>24</v>
      </c>
      <c r="I58" s="106">
        <v>0</v>
      </c>
      <c r="J58" s="106">
        <v>0</v>
      </c>
      <c r="K58" s="106">
        <v>0</v>
      </c>
      <c r="L58" s="106">
        <v>0</v>
      </c>
      <c r="M58" s="5"/>
      <c r="Q58" s="48"/>
      <c r="R58" s="5"/>
    </row>
    <row r="59" spans="1:18" ht="27.75" hidden="1" customHeight="1">
      <c r="A59" s="54">
        <v>2</v>
      </c>
      <c r="B59" s="55">
        <v>2</v>
      </c>
      <c r="C59" s="56">
        <v>1</v>
      </c>
      <c r="D59" s="56">
        <v>1</v>
      </c>
      <c r="E59" s="56">
        <v>1</v>
      </c>
      <c r="F59" s="57">
        <v>15</v>
      </c>
      <c r="G59" s="47" t="s">
        <v>53</v>
      </c>
      <c r="H59" s="40">
        <v>25</v>
      </c>
      <c r="I59" s="106">
        <v>0</v>
      </c>
      <c r="J59" s="105">
        <v>0</v>
      </c>
      <c r="K59" s="105">
        <v>0</v>
      </c>
      <c r="L59" s="105">
        <v>0</v>
      </c>
      <c r="M59" s="5"/>
      <c r="Q59" s="48"/>
      <c r="R59" s="5"/>
    </row>
    <row r="60" spans="1:18" ht="15.75" hidden="1" customHeight="1">
      <c r="A60" s="54">
        <v>2</v>
      </c>
      <c r="B60" s="55">
        <v>2</v>
      </c>
      <c r="C60" s="56">
        <v>1</v>
      </c>
      <c r="D60" s="56">
        <v>1</v>
      </c>
      <c r="E60" s="56">
        <v>1</v>
      </c>
      <c r="F60" s="57">
        <v>16</v>
      </c>
      <c r="G60" s="47" t="s">
        <v>54</v>
      </c>
      <c r="H60" s="40">
        <v>26</v>
      </c>
      <c r="I60" s="106">
        <v>0</v>
      </c>
      <c r="J60" s="105">
        <v>0</v>
      </c>
      <c r="K60" s="105">
        <v>0</v>
      </c>
      <c r="L60" s="105">
        <v>0</v>
      </c>
      <c r="M60" s="5"/>
      <c r="Q60" s="48"/>
      <c r="R60" s="5"/>
    </row>
    <row r="61" spans="1:18" ht="27.75" hidden="1" customHeight="1">
      <c r="A61" s="54">
        <v>2</v>
      </c>
      <c r="B61" s="55">
        <v>2</v>
      </c>
      <c r="C61" s="56">
        <v>1</v>
      </c>
      <c r="D61" s="56">
        <v>1</v>
      </c>
      <c r="E61" s="56">
        <v>1</v>
      </c>
      <c r="F61" s="57">
        <v>17</v>
      </c>
      <c r="G61" s="47" t="s">
        <v>55</v>
      </c>
      <c r="H61" s="40">
        <v>27</v>
      </c>
      <c r="I61" s="106">
        <v>0</v>
      </c>
      <c r="J61" s="106">
        <v>0</v>
      </c>
      <c r="K61" s="106">
        <v>0</v>
      </c>
      <c r="L61" s="106">
        <v>0</v>
      </c>
      <c r="M61" s="5"/>
      <c r="Q61" s="48"/>
      <c r="R61" s="5"/>
    </row>
    <row r="62" spans="1:18" ht="14.25" hidden="1" customHeight="1">
      <c r="A62" s="54">
        <v>2</v>
      </c>
      <c r="B62" s="55">
        <v>2</v>
      </c>
      <c r="C62" s="56">
        <v>1</v>
      </c>
      <c r="D62" s="56">
        <v>1</v>
      </c>
      <c r="E62" s="56">
        <v>1</v>
      </c>
      <c r="F62" s="57">
        <v>20</v>
      </c>
      <c r="G62" s="47" t="s">
        <v>56</v>
      </c>
      <c r="H62" s="40">
        <v>28</v>
      </c>
      <c r="I62" s="106">
        <v>0</v>
      </c>
      <c r="J62" s="105">
        <v>0</v>
      </c>
      <c r="K62" s="105">
        <v>0</v>
      </c>
      <c r="L62" s="105">
        <v>0</v>
      </c>
      <c r="M62" s="5"/>
      <c r="Q62" s="48"/>
      <c r="R62" s="5"/>
    </row>
    <row r="63" spans="1:18" ht="27.75" hidden="1" customHeight="1">
      <c r="A63" s="54">
        <v>2</v>
      </c>
      <c r="B63" s="55">
        <v>2</v>
      </c>
      <c r="C63" s="56">
        <v>1</v>
      </c>
      <c r="D63" s="56">
        <v>1</v>
      </c>
      <c r="E63" s="56">
        <v>1</v>
      </c>
      <c r="F63" s="57">
        <v>21</v>
      </c>
      <c r="G63" s="47" t="s">
        <v>57</v>
      </c>
      <c r="H63" s="40">
        <v>29</v>
      </c>
      <c r="I63" s="106">
        <v>0</v>
      </c>
      <c r="J63" s="105">
        <v>0</v>
      </c>
      <c r="K63" s="105">
        <v>0</v>
      </c>
      <c r="L63" s="105">
        <v>0</v>
      </c>
      <c r="M63" s="5"/>
      <c r="Q63" s="48"/>
      <c r="R63" s="5"/>
    </row>
    <row r="64" spans="1:18" ht="12" hidden="1" customHeight="1">
      <c r="A64" s="54">
        <v>2</v>
      </c>
      <c r="B64" s="55">
        <v>2</v>
      </c>
      <c r="C64" s="56">
        <v>1</v>
      </c>
      <c r="D64" s="56">
        <v>1</v>
      </c>
      <c r="E64" s="56">
        <v>1</v>
      </c>
      <c r="F64" s="57">
        <v>22</v>
      </c>
      <c r="G64" s="47" t="s">
        <v>58</v>
      </c>
      <c r="H64" s="40">
        <v>30</v>
      </c>
      <c r="I64" s="106">
        <v>0</v>
      </c>
      <c r="J64" s="105">
        <v>0</v>
      </c>
      <c r="K64" s="105">
        <v>0</v>
      </c>
      <c r="L64" s="105">
        <v>0</v>
      </c>
      <c r="M64" s="5"/>
      <c r="Q64" s="48"/>
      <c r="R64" s="5"/>
    </row>
    <row r="65" spans="1:18" ht="12" hidden="1" customHeight="1">
      <c r="A65" s="54">
        <v>2</v>
      </c>
      <c r="B65" s="55">
        <v>2</v>
      </c>
      <c r="C65" s="56">
        <v>1</v>
      </c>
      <c r="D65" s="56">
        <v>1</v>
      </c>
      <c r="E65" s="56">
        <v>1</v>
      </c>
      <c r="F65" s="57">
        <v>23</v>
      </c>
      <c r="G65" s="47" t="s">
        <v>59</v>
      </c>
      <c r="H65" s="40">
        <v>31</v>
      </c>
      <c r="I65" s="106">
        <v>0</v>
      </c>
      <c r="J65" s="105">
        <v>0</v>
      </c>
      <c r="K65" s="105">
        <v>0</v>
      </c>
      <c r="L65" s="105">
        <v>0</v>
      </c>
      <c r="M65" s="5"/>
      <c r="Q65" s="48"/>
      <c r="R65" s="5"/>
    </row>
    <row r="66" spans="1:18" ht="15" hidden="1" customHeight="1">
      <c r="A66" s="54">
        <v>2</v>
      </c>
      <c r="B66" s="55">
        <v>2</v>
      </c>
      <c r="C66" s="56">
        <v>1</v>
      </c>
      <c r="D66" s="56">
        <v>1</v>
      </c>
      <c r="E66" s="56">
        <v>1</v>
      </c>
      <c r="F66" s="57">
        <v>30</v>
      </c>
      <c r="G66" s="47" t="s">
        <v>60</v>
      </c>
      <c r="H66" s="40">
        <v>32</v>
      </c>
      <c r="I66" s="106">
        <v>0</v>
      </c>
      <c r="J66" s="105">
        <v>0</v>
      </c>
      <c r="K66" s="105">
        <v>0</v>
      </c>
      <c r="L66" s="105">
        <v>0</v>
      </c>
      <c r="M66" s="5"/>
      <c r="Q66" s="48"/>
      <c r="R66" s="5"/>
    </row>
    <row r="67" spans="1:18" ht="14.25" hidden="1" customHeight="1">
      <c r="A67" s="58">
        <v>2</v>
      </c>
      <c r="B67" s="59">
        <v>3</v>
      </c>
      <c r="C67" s="42"/>
      <c r="D67" s="43"/>
      <c r="E67" s="43"/>
      <c r="F67" s="45"/>
      <c r="G67" s="60" t="s">
        <v>61</v>
      </c>
      <c r="H67" s="40">
        <v>33</v>
      </c>
      <c r="I67" s="111">
        <f>I68</f>
        <v>0</v>
      </c>
      <c r="J67" s="111">
        <f>J68</f>
        <v>0</v>
      </c>
      <c r="K67" s="111">
        <f>K68</f>
        <v>0</v>
      </c>
      <c r="L67" s="111">
        <f>L68</f>
        <v>0</v>
      </c>
      <c r="M67" s="5"/>
    </row>
    <row r="68" spans="1:18" ht="13.5" hidden="1" customHeight="1">
      <c r="A68" s="54">
        <v>2</v>
      </c>
      <c r="B68" s="55">
        <v>3</v>
      </c>
      <c r="C68" s="56">
        <v>1</v>
      </c>
      <c r="D68" s="56"/>
      <c r="E68" s="56"/>
      <c r="F68" s="57"/>
      <c r="G68" s="47" t="s">
        <v>62</v>
      </c>
      <c r="H68" s="40">
        <v>34</v>
      </c>
      <c r="I68" s="102">
        <f>SUM(I69+I74+I79)</f>
        <v>0</v>
      </c>
      <c r="J68" s="125">
        <f>SUM(J69+J74+J79)</f>
        <v>0</v>
      </c>
      <c r="K68" s="103">
        <f>SUM(K69+K74+K79)</f>
        <v>0</v>
      </c>
      <c r="L68" s="102">
        <f>SUM(L69+L74+L79)</f>
        <v>0</v>
      </c>
      <c r="M68" s="5"/>
      <c r="Q68" s="5"/>
      <c r="R68" s="48"/>
    </row>
    <row r="69" spans="1:18" ht="15" hidden="1" customHeight="1">
      <c r="A69" s="54">
        <v>2</v>
      </c>
      <c r="B69" s="55">
        <v>3</v>
      </c>
      <c r="C69" s="56">
        <v>1</v>
      </c>
      <c r="D69" s="56">
        <v>1</v>
      </c>
      <c r="E69" s="56"/>
      <c r="F69" s="57"/>
      <c r="G69" s="47" t="s">
        <v>63</v>
      </c>
      <c r="H69" s="40">
        <v>35</v>
      </c>
      <c r="I69" s="102">
        <f>I70</f>
        <v>0</v>
      </c>
      <c r="J69" s="125">
        <f>J70</f>
        <v>0</v>
      </c>
      <c r="K69" s="103">
        <f>K70</f>
        <v>0</v>
      </c>
      <c r="L69" s="102">
        <f>L70</f>
        <v>0</v>
      </c>
      <c r="M69" s="5"/>
      <c r="Q69" s="48"/>
      <c r="R69" s="5"/>
    </row>
    <row r="70" spans="1:18" ht="13.5" hidden="1" customHeight="1">
      <c r="A70" s="54">
        <v>2</v>
      </c>
      <c r="B70" s="55">
        <v>3</v>
      </c>
      <c r="C70" s="56">
        <v>1</v>
      </c>
      <c r="D70" s="56">
        <v>1</v>
      </c>
      <c r="E70" s="56">
        <v>1</v>
      </c>
      <c r="F70" s="57"/>
      <c r="G70" s="47" t="s">
        <v>63</v>
      </c>
      <c r="H70" s="40">
        <v>36</v>
      </c>
      <c r="I70" s="102">
        <f>SUM(I71:I73)</f>
        <v>0</v>
      </c>
      <c r="J70" s="125">
        <f>SUM(J71:J73)</f>
        <v>0</v>
      </c>
      <c r="K70" s="103">
        <f>SUM(K71:K73)</f>
        <v>0</v>
      </c>
      <c r="L70" s="102">
        <f>SUM(L71:L73)</f>
        <v>0</v>
      </c>
      <c r="M70" s="5"/>
      <c r="Q70" s="48"/>
      <c r="R70" s="5"/>
    </row>
    <row r="71" spans="1:18" s="61" customFormat="1" ht="25.5" hidden="1" customHeight="1">
      <c r="A71" s="54">
        <v>2</v>
      </c>
      <c r="B71" s="55">
        <v>3</v>
      </c>
      <c r="C71" s="56">
        <v>1</v>
      </c>
      <c r="D71" s="56">
        <v>1</v>
      </c>
      <c r="E71" s="56">
        <v>1</v>
      </c>
      <c r="F71" s="57">
        <v>1</v>
      </c>
      <c r="G71" s="47" t="s">
        <v>64</v>
      </c>
      <c r="H71" s="40">
        <v>37</v>
      </c>
      <c r="I71" s="106">
        <v>0</v>
      </c>
      <c r="J71" s="106">
        <v>0</v>
      </c>
      <c r="K71" s="106">
        <v>0</v>
      </c>
      <c r="L71" s="106">
        <v>0</v>
      </c>
      <c r="Q71" s="48"/>
      <c r="R71" s="5"/>
    </row>
    <row r="72" spans="1:18" ht="19.5" hidden="1" customHeight="1">
      <c r="A72" s="54">
        <v>2</v>
      </c>
      <c r="B72" s="44">
        <v>3</v>
      </c>
      <c r="C72" s="43">
        <v>1</v>
      </c>
      <c r="D72" s="43">
        <v>1</v>
      </c>
      <c r="E72" s="43">
        <v>1</v>
      </c>
      <c r="F72" s="45">
        <v>2</v>
      </c>
      <c r="G72" s="51" t="s">
        <v>65</v>
      </c>
      <c r="H72" s="40">
        <v>38</v>
      </c>
      <c r="I72" s="104">
        <v>0</v>
      </c>
      <c r="J72" s="104">
        <v>0</v>
      </c>
      <c r="K72" s="104">
        <v>0</v>
      </c>
      <c r="L72" s="104">
        <v>0</v>
      </c>
      <c r="M72" s="5"/>
      <c r="Q72" s="48"/>
      <c r="R72" s="5"/>
    </row>
    <row r="73" spans="1:18" ht="16.5" hidden="1" customHeight="1">
      <c r="A73" s="55">
        <v>2</v>
      </c>
      <c r="B73" s="56">
        <v>3</v>
      </c>
      <c r="C73" s="56">
        <v>1</v>
      </c>
      <c r="D73" s="56">
        <v>1</v>
      </c>
      <c r="E73" s="56">
        <v>1</v>
      </c>
      <c r="F73" s="57">
        <v>3</v>
      </c>
      <c r="G73" s="47" t="s">
        <v>66</v>
      </c>
      <c r="H73" s="40">
        <v>39</v>
      </c>
      <c r="I73" s="106">
        <v>0</v>
      </c>
      <c r="J73" s="106">
        <v>0</v>
      </c>
      <c r="K73" s="106">
        <v>0</v>
      </c>
      <c r="L73" s="106">
        <v>0</v>
      </c>
      <c r="M73" s="5"/>
      <c r="Q73" s="48"/>
      <c r="R73" s="5"/>
    </row>
    <row r="74" spans="1:18" ht="29.25" hidden="1" customHeight="1">
      <c r="A74" s="44">
        <v>2</v>
      </c>
      <c r="B74" s="43">
        <v>3</v>
      </c>
      <c r="C74" s="43">
        <v>1</v>
      </c>
      <c r="D74" s="43">
        <v>2</v>
      </c>
      <c r="E74" s="43"/>
      <c r="F74" s="45"/>
      <c r="G74" s="51" t="s">
        <v>67</v>
      </c>
      <c r="H74" s="40">
        <v>40</v>
      </c>
      <c r="I74" s="111">
        <f>I75</f>
        <v>0</v>
      </c>
      <c r="J74" s="112">
        <f>J75</f>
        <v>0</v>
      </c>
      <c r="K74" s="113">
        <f>K75</f>
        <v>0</v>
      </c>
      <c r="L74" s="113">
        <f>L75</f>
        <v>0</v>
      </c>
      <c r="M74" s="5"/>
      <c r="Q74" s="48"/>
      <c r="R74" s="5"/>
    </row>
    <row r="75" spans="1:18" ht="27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80"/>
      <c r="G75" s="51" t="s">
        <v>67</v>
      </c>
      <c r="H75" s="40">
        <v>41</v>
      </c>
      <c r="I75" s="107">
        <f>SUM(I76:I78)</f>
        <v>0</v>
      </c>
      <c r="J75" s="114">
        <f>SUM(J76:J78)</f>
        <v>0</v>
      </c>
      <c r="K75" s="115">
        <f>SUM(K76:K78)</f>
        <v>0</v>
      </c>
      <c r="L75" s="103">
        <f>SUM(L76:L78)</f>
        <v>0</v>
      </c>
      <c r="M75" s="5"/>
      <c r="Q75" s="48"/>
      <c r="R75" s="5"/>
    </row>
    <row r="76" spans="1:18" s="61" customFormat="1" ht="27" hidden="1" customHeight="1">
      <c r="A76" s="55">
        <v>2</v>
      </c>
      <c r="B76" s="56">
        <v>3</v>
      </c>
      <c r="C76" s="56">
        <v>1</v>
      </c>
      <c r="D76" s="56">
        <v>2</v>
      </c>
      <c r="E76" s="56">
        <v>1</v>
      </c>
      <c r="F76" s="57">
        <v>1</v>
      </c>
      <c r="G76" s="54" t="s">
        <v>64</v>
      </c>
      <c r="H76" s="40">
        <v>42</v>
      </c>
      <c r="I76" s="106">
        <v>0</v>
      </c>
      <c r="J76" s="106">
        <v>0</v>
      </c>
      <c r="K76" s="106">
        <v>0</v>
      </c>
      <c r="L76" s="106">
        <v>0</v>
      </c>
      <c r="Q76" s="48"/>
      <c r="R76" s="5"/>
    </row>
    <row r="77" spans="1:18" ht="16.5" hidden="1" customHeight="1">
      <c r="A77" s="55">
        <v>2</v>
      </c>
      <c r="B77" s="56">
        <v>3</v>
      </c>
      <c r="C77" s="56">
        <v>1</v>
      </c>
      <c r="D77" s="56">
        <v>2</v>
      </c>
      <c r="E77" s="56">
        <v>1</v>
      </c>
      <c r="F77" s="57">
        <v>2</v>
      </c>
      <c r="G77" s="54" t="s">
        <v>65</v>
      </c>
      <c r="H77" s="40">
        <v>43</v>
      </c>
      <c r="I77" s="106">
        <v>0</v>
      </c>
      <c r="J77" s="106">
        <v>0</v>
      </c>
      <c r="K77" s="106">
        <v>0</v>
      </c>
      <c r="L77" s="106">
        <v>0</v>
      </c>
      <c r="M77" s="5"/>
      <c r="Q77" s="48"/>
      <c r="R77" s="5"/>
    </row>
    <row r="78" spans="1:18" ht="15" hidden="1" customHeight="1">
      <c r="A78" s="55">
        <v>2</v>
      </c>
      <c r="B78" s="56">
        <v>3</v>
      </c>
      <c r="C78" s="56">
        <v>1</v>
      </c>
      <c r="D78" s="56">
        <v>2</v>
      </c>
      <c r="E78" s="56">
        <v>1</v>
      </c>
      <c r="F78" s="57">
        <v>3</v>
      </c>
      <c r="G78" s="54" t="s">
        <v>66</v>
      </c>
      <c r="H78" s="40">
        <v>44</v>
      </c>
      <c r="I78" s="106">
        <v>0</v>
      </c>
      <c r="J78" s="106">
        <v>0</v>
      </c>
      <c r="K78" s="106">
        <v>0</v>
      </c>
      <c r="L78" s="106">
        <v>0</v>
      </c>
      <c r="M78" s="5"/>
      <c r="Q78" s="48"/>
      <c r="R78" s="5"/>
    </row>
    <row r="79" spans="1:18" ht="27.75" hidden="1" customHeight="1">
      <c r="A79" s="55">
        <v>2</v>
      </c>
      <c r="B79" s="56">
        <v>3</v>
      </c>
      <c r="C79" s="56">
        <v>1</v>
      </c>
      <c r="D79" s="56">
        <v>3</v>
      </c>
      <c r="E79" s="56"/>
      <c r="F79" s="57"/>
      <c r="G79" s="54" t="s">
        <v>68</v>
      </c>
      <c r="H79" s="40">
        <v>45</v>
      </c>
      <c r="I79" s="102">
        <f>I80</f>
        <v>0</v>
      </c>
      <c r="J79" s="125">
        <f>J80</f>
        <v>0</v>
      </c>
      <c r="K79" s="103">
        <f>K80</f>
        <v>0</v>
      </c>
      <c r="L79" s="103">
        <f>L80</f>
        <v>0</v>
      </c>
      <c r="M79" s="5"/>
      <c r="Q79" s="48"/>
      <c r="R79" s="5"/>
    </row>
    <row r="80" spans="1:18" ht="26.25" hidden="1" customHeight="1">
      <c r="A80" s="55">
        <v>2</v>
      </c>
      <c r="B80" s="56">
        <v>3</v>
      </c>
      <c r="C80" s="56">
        <v>1</v>
      </c>
      <c r="D80" s="56">
        <v>3</v>
      </c>
      <c r="E80" s="56">
        <v>1</v>
      </c>
      <c r="F80" s="57"/>
      <c r="G80" s="54" t="s">
        <v>69</v>
      </c>
      <c r="H80" s="40">
        <v>46</v>
      </c>
      <c r="I80" s="102">
        <f>SUM(I81:I83)</f>
        <v>0</v>
      </c>
      <c r="J80" s="125">
        <f>SUM(J81:J83)</f>
        <v>0</v>
      </c>
      <c r="K80" s="103">
        <f>SUM(K81:K83)</f>
        <v>0</v>
      </c>
      <c r="L80" s="103">
        <f>SUM(L81:L83)</f>
        <v>0</v>
      </c>
      <c r="M80" s="5"/>
      <c r="Q80" s="48"/>
      <c r="R80" s="5"/>
    </row>
    <row r="81" spans="1:18" ht="15" hidden="1" customHeight="1">
      <c r="A81" s="44">
        <v>2</v>
      </c>
      <c r="B81" s="43">
        <v>3</v>
      </c>
      <c r="C81" s="43">
        <v>1</v>
      </c>
      <c r="D81" s="43">
        <v>3</v>
      </c>
      <c r="E81" s="43">
        <v>1</v>
      </c>
      <c r="F81" s="45">
        <v>1</v>
      </c>
      <c r="G81" s="62" t="s">
        <v>70</v>
      </c>
      <c r="H81" s="40">
        <v>47</v>
      </c>
      <c r="I81" s="104">
        <v>0</v>
      </c>
      <c r="J81" s="104">
        <v>0</v>
      </c>
      <c r="K81" s="104">
        <v>0</v>
      </c>
      <c r="L81" s="104">
        <v>0</v>
      </c>
      <c r="M81" s="5"/>
      <c r="Q81" s="48"/>
      <c r="R81" s="5"/>
    </row>
    <row r="82" spans="1:18" ht="16.5" hidden="1" customHeight="1">
      <c r="A82" s="55">
        <v>2</v>
      </c>
      <c r="B82" s="56">
        <v>3</v>
      </c>
      <c r="C82" s="56">
        <v>1</v>
      </c>
      <c r="D82" s="56">
        <v>3</v>
      </c>
      <c r="E82" s="56">
        <v>1</v>
      </c>
      <c r="F82" s="57">
        <v>2</v>
      </c>
      <c r="G82" s="54" t="s">
        <v>71</v>
      </c>
      <c r="H82" s="40">
        <v>48</v>
      </c>
      <c r="I82" s="106">
        <v>0</v>
      </c>
      <c r="J82" s="106">
        <v>0</v>
      </c>
      <c r="K82" s="106">
        <v>0</v>
      </c>
      <c r="L82" s="106">
        <v>0</v>
      </c>
      <c r="M82" s="5"/>
      <c r="Q82" s="48"/>
      <c r="R82" s="5"/>
    </row>
    <row r="83" spans="1:18" ht="17.25" hidden="1" customHeight="1">
      <c r="A83" s="44">
        <v>2</v>
      </c>
      <c r="B83" s="43">
        <v>3</v>
      </c>
      <c r="C83" s="43">
        <v>1</v>
      </c>
      <c r="D83" s="43">
        <v>3</v>
      </c>
      <c r="E83" s="43">
        <v>1</v>
      </c>
      <c r="F83" s="45">
        <v>3</v>
      </c>
      <c r="G83" s="62" t="s">
        <v>72</v>
      </c>
      <c r="H83" s="40">
        <v>49</v>
      </c>
      <c r="I83" s="104">
        <v>0</v>
      </c>
      <c r="J83" s="104">
        <v>0</v>
      </c>
      <c r="K83" s="104">
        <v>0</v>
      </c>
      <c r="L83" s="104">
        <v>0</v>
      </c>
      <c r="M83" s="5"/>
      <c r="Q83" s="48"/>
      <c r="R83" s="5"/>
    </row>
    <row r="84" spans="1:18" ht="12.75" hidden="1" customHeight="1">
      <c r="A84" s="44">
        <v>2</v>
      </c>
      <c r="B84" s="43">
        <v>3</v>
      </c>
      <c r="C84" s="43">
        <v>2</v>
      </c>
      <c r="D84" s="43"/>
      <c r="E84" s="43"/>
      <c r="F84" s="45"/>
      <c r="G84" s="62" t="s">
        <v>73</v>
      </c>
      <c r="H84" s="40">
        <v>50</v>
      </c>
      <c r="I84" s="102">
        <f t="shared" ref="I84:L85" si="2">I85</f>
        <v>0</v>
      </c>
      <c r="J84" s="102">
        <f t="shared" si="2"/>
        <v>0</v>
      </c>
      <c r="K84" s="102">
        <f t="shared" si="2"/>
        <v>0</v>
      </c>
      <c r="L84" s="102">
        <f t="shared" si="2"/>
        <v>0</v>
      </c>
      <c r="M84" s="5"/>
    </row>
    <row r="85" spans="1:18" ht="12" hidden="1" customHeight="1">
      <c r="A85" s="44">
        <v>2</v>
      </c>
      <c r="B85" s="43">
        <v>3</v>
      </c>
      <c r="C85" s="43">
        <v>2</v>
      </c>
      <c r="D85" s="43">
        <v>1</v>
      </c>
      <c r="E85" s="43"/>
      <c r="F85" s="45"/>
      <c r="G85" s="62" t="s">
        <v>73</v>
      </c>
      <c r="H85" s="40">
        <v>51</v>
      </c>
      <c r="I85" s="102">
        <f t="shared" si="2"/>
        <v>0</v>
      </c>
      <c r="J85" s="102">
        <f t="shared" si="2"/>
        <v>0</v>
      </c>
      <c r="K85" s="102">
        <f t="shared" si="2"/>
        <v>0</v>
      </c>
      <c r="L85" s="102">
        <f t="shared" si="2"/>
        <v>0</v>
      </c>
      <c r="M85" s="5"/>
    </row>
    <row r="86" spans="1:18" ht="15.75" hidden="1" customHeight="1">
      <c r="A86" s="44">
        <v>2</v>
      </c>
      <c r="B86" s="43">
        <v>3</v>
      </c>
      <c r="C86" s="43">
        <v>2</v>
      </c>
      <c r="D86" s="43">
        <v>1</v>
      </c>
      <c r="E86" s="43">
        <v>1</v>
      </c>
      <c r="F86" s="45"/>
      <c r="G86" s="62" t="s">
        <v>73</v>
      </c>
      <c r="H86" s="40">
        <v>52</v>
      </c>
      <c r="I86" s="102">
        <f>SUM(I87)</f>
        <v>0</v>
      </c>
      <c r="J86" s="102">
        <f>SUM(J87)</f>
        <v>0</v>
      </c>
      <c r="K86" s="102">
        <f>SUM(K87)</f>
        <v>0</v>
      </c>
      <c r="L86" s="102">
        <f>SUM(L87)</f>
        <v>0</v>
      </c>
      <c r="M86" s="5"/>
    </row>
    <row r="87" spans="1:18" ht="13.5" hidden="1" customHeight="1">
      <c r="A87" s="44">
        <v>2</v>
      </c>
      <c r="B87" s="43">
        <v>3</v>
      </c>
      <c r="C87" s="43">
        <v>2</v>
      </c>
      <c r="D87" s="43">
        <v>1</v>
      </c>
      <c r="E87" s="43">
        <v>1</v>
      </c>
      <c r="F87" s="45">
        <v>1</v>
      </c>
      <c r="G87" s="62" t="s">
        <v>73</v>
      </c>
      <c r="H87" s="40">
        <v>53</v>
      </c>
      <c r="I87" s="106">
        <v>0</v>
      </c>
      <c r="J87" s="106">
        <v>0</v>
      </c>
      <c r="K87" s="106">
        <v>0</v>
      </c>
      <c r="L87" s="106">
        <v>0</v>
      </c>
      <c r="M87" s="5"/>
    </row>
    <row r="88" spans="1:18" ht="16.5" hidden="1" customHeight="1">
      <c r="A88" s="36">
        <v>2</v>
      </c>
      <c r="B88" s="37">
        <v>4</v>
      </c>
      <c r="C88" s="37"/>
      <c r="D88" s="37"/>
      <c r="E88" s="37"/>
      <c r="F88" s="39"/>
      <c r="G88" s="63" t="s">
        <v>74</v>
      </c>
      <c r="H88" s="40">
        <v>54</v>
      </c>
      <c r="I88" s="102">
        <f t="shared" ref="I88:L90" si="3">I89</f>
        <v>0</v>
      </c>
      <c r="J88" s="125">
        <f t="shared" si="3"/>
        <v>0</v>
      </c>
      <c r="K88" s="103">
        <f t="shared" si="3"/>
        <v>0</v>
      </c>
      <c r="L88" s="103">
        <f t="shared" si="3"/>
        <v>0</v>
      </c>
      <c r="M88" s="5"/>
    </row>
    <row r="89" spans="1:18" ht="15.75" hidden="1" customHeight="1">
      <c r="A89" s="55">
        <v>2</v>
      </c>
      <c r="B89" s="56">
        <v>4</v>
      </c>
      <c r="C89" s="56">
        <v>1</v>
      </c>
      <c r="D89" s="56"/>
      <c r="E89" s="56"/>
      <c r="F89" s="57"/>
      <c r="G89" s="54" t="s">
        <v>75</v>
      </c>
      <c r="H89" s="40">
        <v>55</v>
      </c>
      <c r="I89" s="102">
        <f t="shared" si="3"/>
        <v>0</v>
      </c>
      <c r="J89" s="125">
        <f t="shared" si="3"/>
        <v>0</v>
      </c>
      <c r="K89" s="103">
        <f t="shared" si="3"/>
        <v>0</v>
      </c>
      <c r="L89" s="103">
        <f t="shared" si="3"/>
        <v>0</v>
      </c>
      <c r="M89" s="5"/>
    </row>
    <row r="90" spans="1:18" ht="17.25" hidden="1" customHeight="1">
      <c r="A90" s="55">
        <v>2</v>
      </c>
      <c r="B90" s="56">
        <v>4</v>
      </c>
      <c r="C90" s="56">
        <v>1</v>
      </c>
      <c r="D90" s="56">
        <v>1</v>
      </c>
      <c r="E90" s="56"/>
      <c r="F90" s="57"/>
      <c r="G90" s="54" t="s">
        <v>75</v>
      </c>
      <c r="H90" s="40">
        <v>56</v>
      </c>
      <c r="I90" s="102">
        <f t="shared" si="3"/>
        <v>0</v>
      </c>
      <c r="J90" s="125">
        <f t="shared" si="3"/>
        <v>0</v>
      </c>
      <c r="K90" s="103">
        <f t="shared" si="3"/>
        <v>0</v>
      </c>
      <c r="L90" s="103">
        <f t="shared" si="3"/>
        <v>0</v>
      </c>
      <c r="M90" s="5"/>
    </row>
    <row r="91" spans="1:18" ht="18" hidden="1" customHeight="1">
      <c r="A91" s="55">
        <v>2</v>
      </c>
      <c r="B91" s="56">
        <v>4</v>
      </c>
      <c r="C91" s="56">
        <v>1</v>
      </c>
      <c r="D91" s="56">
        <v>1</v>
      </c>
      <c r="E91" s="56">
        <v>1</v>
      </c>
      <c r="F91" s="57"/>
      <c r="G91" s="54" t="s">
        <v>75</v>
      </c>
      <c r="H91" s="40">
        <v>57</v>
      </c>
      <c r="I91" s="102">
        <f>SUM(I92:I94)</f>
        <v>0</v>
      </c>
      <c r="J91" s="125">
        <f>SUM(J92:J94)</f>
        <v>0</v>
      </c>
      <c r="K91" s="103">
        <f>SUM(K92:K94)</f>
        <v>0</v>
      </c>
      <c r="L91" s="103">
        <f>SUM(L92:L94)</f>
        <v>0</v>
      </c>
      <c r="M91" s="5"/>
    </row>
    <row r="92" spans="1:18" ht="14.25" hidden="1" customHeight="1">
      <c r="A92" s="55">
        <v>2</v>
      </c>
      <c r="B92" s="56">
        <v>4</v>
      </c>
      <c r="C92" s="56">
        <v>1</v>
      </c>
      <c r="D92" s="56">
        <v>1</v>
      </c>
      <c r="E92" s="56">
        <v>1</v>
      </c>
      <c r="F92" s="57">
        <v>1</v>
      </c>
      <c r="G92" s="54" t="s">
        <v>76</v>
      </c>
      <c r="H92" s="40">
        <v>58</v>
      </c>
      <c r="I92" s="106">
        <v>0</v>
      </c>
      <c r="J92" s="106">
        <v>0</v>
      </c>
      <c r="K92" s="106">
        <v>0</v>
      </c>
      <c r="L92" s="106">
        <v>0</v>
      </c>
      <c r="M92" s="5"/>
    </row>
    <row r="93" spans="1:18" ht="13.5" hidden="1" customHeight="1">
      <c r="A93" s="55">
        <v>2</v>
      </c>
      <c r="B93" s="55">
        <v>4</v>
      </c>
      <c r="C93" s="55">
        <v>1</v>
      </c>
      <c r="D93" s="56">
        <v>1</v>
      </c>
      <c r="E93" s="56">
        <v>1</v>
      </c>
      <c r="F93" s="64">
        <v>2</v>
      </c>
      <c r="G93" s="47" t="s">
        <v>77</v>
      </c>
      <c r="H93" s="40">
        <v>59</v>
      </c>
      <c r="I93" s="106">
        <v>0</v>
      </c>
      <c r="J93" s="106">
        <v>0</v>
      </c>
      <c r="K93" s="106">
        <v>0</v>
      </c>
      <c r="L93" s="106">
        <v>0</v>
      </c>
      <c r="M93" s="5"/>
    </row>
    <row r="94" spans="1:18" ht="12.75" hidden="1" customHeight="1">
      <c r="A94" s="55">
        <v>2</v>
      </c>
      <c r="B94" s="56">
        <v>4</v>
      </c>
      <c r="C94" s="55">
        <v>1</v>
      </c>
      <c r="D94" s="56">
        <v>1</v>
      </c>
      <c r="E94" s="56">
        <v>1</v>
      </c>
      <c r="F94" s="64">
        <v>3</v>
      </c>
      <c r="G94" s="47" t="s">
        <v>78</v>
      </c>
      <c r="H94" s="40">
        <v>60</v>
      </c>
      <c r="I94" s="106">
        <v>0</v>
      </c>
      <c r="J94" s="106">
        <v>0</v>
      </c>
      <c r="K94" s="106">
        <v>0</v>
      </c>
      <c r="L94" s="106">
        <v>0</v>
      </c>
    </row>
    <row r="95" spans="1:18" ht="12.75" hidden="1" customHeight="1">
      <c r="A95" s="36">
        <v>2</v>
      </c>
      <c r="B95" s="37">
        <v>5</v>
      </c>
      <c r="C95" s="36"/>
      <c r="D95" s="37"/>
      <c r="E95" s="37"/>
      <c r="F95" s="65"/>
      <c r="G95" s="38" t="s">
        <v>79</v>
      </c>
      <c r="H95" s="40">
        <v>61</v>
      </c>
      <c r="I95" s="102">
        <f>SUM(I96+I101+I106)</f>
        <v>0</v>
      </c>
      <c r="J95" s="125">
        <f>SUM(J96+J101+J106)</f>
        <v>0</v>
      </c>
      <c r="K95" s="103">
        <f>SUM(K96+K101+K106)</f>
        <v>0</v>
      </c>
      <c r="L95" s="103">
        <f>SUM(L96+L101+L106)</f>
        <v>0</v>
      </c>
    </row>
    <row r="96" spans="1:18" ht="12.75" hidden="1" customHeight="1">
      <c r="A96" s="44">
        <v>2</v>
      </c>
      <c r="B96" s="43">
        <v>5</v>
      </c>
      <c r="C96" s="44">
        <v>1</v>
      </c>
      <c r="D96" s="43"/>
      <c r="E96" s="43"/>
      <c r="F96" s="66"/>
      <c r="G96" s="51" t="s">
        <v>80</v>
      </c>
      <c r="H96" s="40">
        <v>62</v>
      </c>
      <c r="I96" s="111">
        <f t="shared" ref="I96:L97" si="4">I97</f>
        <v>0</v>
      </c>
      <c r="J96" s="112">
        <f t="shared" si="4"/>
        <v>0</v>
      </c>
      <c r="K96" s="113">
        <f t="shared" si="4"/>
        <v>0</v>
      </c>
      <c r="L96" s="113">
        <f t="shared" si="4"/>
        <v>0</v>
      </c>
    </row>
    <row r="97" spans="1:13" ht="12.75" hidden="1" customHeight="1">
      <c r="A97" s="55">
        <v>2</v>
      </c>
      <c r="B97" s="56">
        <v>5</v>
      </c>
      <c r="C97" s="55">
        <v>1</v>
      </c>
      <c r="D97" s="56">
        <v>1</v>
      </c>
      <c r="E97" s="56"/>
      <c r="F97" s="64"/>
      <c r="G97" s="47" t="s">
        <v>80</v>
      </c>
      <c r="H97" s="40">
        <v>63</v>
      </c>
      <c r="I97" s="102">
        <f t="shared" si="4"/>
        <v>0</v>
      </c>
      <c r="J97" s="125">
        <f t="shared" si="4"/>
        <v>0</v>
      </c>
      <c r="K97" s="103">
        <f t="shared" si="4"/>
        <v>0</v>
      </c>
      <c r="L97" s="103">
        <f t="shared" si="4"/>
        <v>0</v>
      </c>
    </row>
    <row r="98" spans="1:13" ht="12.75" hidden="1" customHeight="1">
      <c r="A98" s="55">
        <v>2</v>
      </c>
      <c r="B98" s="56">
        <v>5</v>
      </c>
      <c r="C98" s="55">
        <v>1</v>
      </c>
      <c r="D98" s="56">
        <v>1</v>
      </c>
      <c r="E98" s="56">
        <v>1</v>
      </c>
      <c r="F98" s="64"/>
      <c r="G98" s="47" t="s">
        <v>80</v>
      </c>
      <c r="H98" s="40">
        <v>64</v>
      </c>
      <c r="I98" s="102">
        <f>SUM(I99:I100)</f>
        <v>0</v>
      </c>
      <c r="J98" s="125">
        <f>SUM(J99:J100)</f>
        <v>0</v>
      </c>
      <c r="K98" s="103">
        <f>SUM(K99:K100)</f>
        <v>0</v>
      </c>
      <c r="L98" s="103">
        <f>SUM(L99:L100)</f>
        <v>0</v>
      </c>
    </row>
    <row r="99" spans="1:13" ht="25.5" hidden="1" customHeight="1">
      <c r="A99" s="55">
        <v>2</v>
      </c>
      <c r="B99" s="56">
        <v>5</v>
      </c>
      <c r="C99" s="55">
        <v>1</v>
      </c>
      <c r="D99" s="56">
        <v>1</v>
      </c>
      <c r="E99" s="56">
        <v>1</v>
      </c>
      <c r="F99" s="64">
        <v>1</v>
      </c>
      <c r="G99" s="47" t="s">
        <v>81</v>
      </c>
      <c r="H99" s="40">
        <v>65</v>
      </c>
      <c r="I99" s="106">
        <v>0</v>
      </c>
      <c r="J99" s="106">
        <v>0</v>
      </c>
      <c r="K99" s="106">
        <v>0</v>
      </c>
      <c r="L99" s="106">
        <v>0</v>
      </c>
      <c r="M99" s="5"/>
    </row>
    <row r="100" spans="1:13" ht="15.75" hidden="1" customHeight="1">
      <c r="A100" s="55">
        <v>2</v>
      </c>
      <c r="B100" s="56">
        <v>5</v>
      </c>
      <c r="C100" s="55">
        <v>1</v>
      </c>
      <c r="D100" s="56">
        <v>1</v>
      </c>
      <c r="E100" s="56">
        <v>1</v>
      </c>
      <c r="F100" s="64">
        <v>2</v>
      </c>
      <c r="G100" s="47" t="s">
        <v>82</v>
      </c>
      <c r="H100" s="40">
        <v>66</v>
      </c>
      <c r="I100" s="106">
        <v>0</v>
      </c>
      <c r="J100" s="106">
        <v>0</v>
      </c>
      <c r="K100" s="106">
        <v>0</v>
      </c>
      <c r="L100" s="106">
        <v>0</v>
      </c>
      <c r="M100" s="5"/>
    </row>
    <row r="101" spans="1:13" ht="12" hidden="1" customHeight="1">
      <c r="A101" s="55">
        <v>2</v>
      </c>
      <c r="B101" s="56">
        <v>5</v>
      </c>
      <c r="C101" s="55">
        <v>2</v>
      </c>
      <c r="D101" s="56"/>
      <c r="E101" s="56"/>
      <c r="F101" s="64"/>
      <c r="G101" s="47" t="s">
        <v>83</v>
      </c>
      <c r="H101" s="40">
        <v>67</v>
      </c>
      <c r="I101" s="102">
        <f t="shared" ref="I101:L102" si="5">I102</f>
        <v>0</v>
      </c>
      <c r="J101" s="125">
        <f t="shared" si="5"/>
        <v>0</v>
      </c>
      <c r="K101" s="103">
        <f t="shared" si="5"/>
        <v>0</v>
      </c>
      <c r="L101" s="102">
        <f t="shared" si="5"/>
        <v>0</v>
      </c>
      <c r="M101" s="5"/>
    </row>
    <row r="102" spans="1:13" ht="15.75" hidden="1" customHeight="1">
      <c r="A102" s="54">
        <v>2</v>
      </c>
      <c r="B102" s="55">
        <v>5</v>
      </c>
      <c r="C102" s="56">
        <v>2</v>
      </c>
      <c r="D102" s="47">
        <v>1</v>
      </c>
      <c r="E102" s="55"/>
      <c r="F102" s="64"/>
      <c r="G102" s="47" t="s">
        <v>83</v>
      </c>
      <c r="H102" s="40">
        <v>68</v>
      </c>
      <c r="I102" s="102">
        <f t="shared" si="5"/>
        <v>0</v>
      </c>
      <c r="J102" s="125">
        <f t="shared" si="5"/>
        <v>0</v>
      </c>
      <c r="K102" s="103">
        <f t="shared" si="5"/>
        <v>0</v>
      </c>
      <c r="L102" s="102">
        <f t="shared" si="5"/>
        <v>0</v>
      </c>
      <c r="M102" s="5"/>
    </row>
    <row r="103" spans="1:13" ht="15" hidden="1" customHeight="1">
      <c r="A103" s="54">
        <v>2</v>
      </c>
      <c r="B103" s="55">
        <v>5</v>
      </c>
      <c r="C103" s="56">
        <v>2</v>
      </c>
      <c r="D103" s="47">
        <v>1</v>
      </c>
      <c r="E103" s="55">
        <v>1</v>
      </c>
      <c r="F103" s="64"/>
      <c r="G103" s="47" t="s">
        <v>83</v>
      </c>
      <c r="H103" s="40">
        <v>69</v>
      </c>
      <c r="I103" s="102">
        <f>SUM(I104:I105)</f>
        <v>0</v>
      </c>
      <c r="J103" s="125">
        <f>SUM(J104:J105)</f>
        <v>0</v>
      </c>
      <c r="K103" s="103">
        <f>SUM(K104:K105)</f>
        <v>0</v>
      </c>
      <c r="L103" s="102">
        <f>SUM(L104:L105)</f>
        <v>0</v>
      </c>
      <c r="M103" s="5"/>
    </row>
    <row r="104" spans="1:13" ht="25.5" hidden="1" customHeight="1">
      <c r="A104" s="54">
        <v>2</v>
      </c>
      <c r="B104" s="55">
        <v>5</v>
      </c>
      <c r="C104" s="56">
        <v>2</v>
      </c>
      <c r="D104" s="47">
        <v>1</v>
      </c>
      <c r="E104" s="55">
        <v>1</v>
      </c>
      <c r="F104" s="64">
        <v>1</v>
      </c>
      <c r="G104" s="47" t="s">
        <v>84</v>
      </c>
      <c r="H104" s="40">
        <v>70</v>
      </c>
      <c r="I104" s="106">
        <v>0</v>
      </c>
      <c r="J104" s="106">
        <v>0</v>
      </c>
      <c r="K104" s="106">
        <v>0</v>
      </c>
      <c r="L104" s="106">
        <v>0</v>
      </c>
      <c r="M104" s="5"/>
    </row>
    <row r="105" spans="1:13" ht="25.5" hidden="1" customHeight="1">
      <c r="A105" s="54">
        <v>2</v>
      </c>
      <c r="B105" s="55">
        <v>5</v>
      </c>
      <c r="C105" s="56">
        <v>2</v>
      </c>
      <c r="D105" s="47">
        <v>1</v>
      </c>
      <c r="E105" s="55">
        <v>1</v>
      </c>
      <c r="F105" s="64">
        <v>2</v>
      </c>
      <c r="G105" s="47" t="s">
        <v>85</v>
      </c>
      <c r="H105" s="40">
        <v>71</v>
      </c>
      <c r="I105" s="106">
        <v>0</v>
      </c>
      <c r="J105" s="106">
        <v>0</v>
      </c>
      <c r="K105" s="106">
        <v>0</v>
      </c>
      <c r="L105" s="106">
        <v>0</v>
      </c>
      <c r="M105" s="5"/>
    </row>
    <row r="106" spans="1:13" ht="28.5" hidden="1" customHeight="1">
      <c r="A106" s="54">
        <v>2</v>
      </c>
      <c r="B106" s="55">
        <v>5</v>
      </c>
      <c r="C106" s="56">
        <v>3</v>
      </c>
      <c r="D106" s="47"/>
      <c r="E106" s="55"/>
      <c r="F106" s="64"/>
      <c r="G106" s="47" t="s">
        <v>86</v>
      </c>
      <c r="H106" s="40">
        <v>72</v>
      </c>
      <c r="I106" s="102">
        <f>I107+I111</f>
        <v>0</v>
      </c>
      <c r="J106" s="102">
        <f>J107+J111</f>
        <v>0</v>
      </c>
      <c r="K106" s="102">
        <f>K107+K111</f>
        <v>0</v>
      </c>
      <c r="L106" s="102">
        <f>L107+L111</f>
        <v>0</v>
      </c>
      <c r="M106" s="5"/>
    </row>
    <row r="107" spans="1:13" ht="27" hidden="1" customHeight="1">
      <c r="A107" s="54">
        <v>2</v>
      </c>
      <c r="B107" s="55">
        <v>5</v>
      </c>
      <c r="C107" s="56">
        <v>3</v>
      </c>
      <c r="D107" s="47">
        <v>1</v>
      </c>
      <c r="E107" s="55"/>
      <c r="F107" s="64"/>
      <c r="G107" s="47" t="s">
        <v>87</v>
      </c>
      <c r="H107" s="40">
        <v>73</v>
      </c>
      <c r="I107" s="102">
        <f>I108</f>
        <v>0</v>
      </c>
      <c r="J107" s="125">
        <f>J108</f>
        <v>0</v>
      </c>
      <c r="K107" s="103">
        <f>K108</f>
        <v>0</v>
      </c>
      <c r="L107" s="102">
        <f>L108</f>
        <v>0</v>
      </c>
      <c r="M107" s="5"/>
    </row>
    <row r="108" spans="1:13" ht="30" hidden="1" customHeight="1">
      <c r="A108" s="68">
        <v>2</v>
      </c>
      <c r="B108" s="69">
        <v>5</v>
      </c>
      <c r="C108" s="70">
        <v>3</v>
      </c>
      <c r="D108" s="67">
        <v>1</v>
      </c>
      <c r="E108" s="69">
        <v>1</v>
      </c>
      <c r="F108" s="71"/>
      <c r="G108" s="67" t="s">
        <v>87</v>
      </c>
      <c r="H108" s="40">
        <v>74</v>
      </c>
      <c r="I108" s="107">
        <f>SUM(I109:I110)</f>
        <v>0</v>
      </c>
      <c r="J108" s="114">
        <f>SUM(J109:J110)</f>
        <v>0</v>
      </c>
      <c r="K108" s="115">
        <f>SUM(K109:K110)</f>
        <v>0</v>
      </c>
      <c r="L108" s="107">
        <f>SUM(L109:L110)</f>
        <v>0</v>
      </c>
      <c r="M108" s="5"/>
    </row>
    <row r="109" spans="1:13" ht="26.25" hidden="1" customHeight="1">
      <c r="A109" s="54">
        <v>2</v>
      </c>
      <c r="B109" s="55">
        <v>5</v>
      </c>
      <c r="C109" s="56">
        <v>3</v>
      </c>
      <c r="D109" s="47">
        <v>1</v>
      </c>
      <c r="E109" s="55">
        <v>1</v>
      </c>
      <c r="F109" s="64">
        <v>1</v>
      </c>
      <c r="G109" s="47" t="s">
        <v>87</v>
      </c>
      <c r="H109" s="40">
        <v>75</v>
      </c>
      <c r="I109" s="106">
        <v>0</v>
      </c>
      <c r="J109" s="106">
        <v>0</v>
      </c>
      <c r="K109" s="106">
        <v>0</v>
      </c>
      <c r="L109" s="106">
        <v>0</v>
      </c>
      <c r="M109" s="5"/>
    </row>
    <row r="110" spans="1:13" ht="26.25" hidden="1" customHeight="1">
      <c r="A110" s="68">
        <v>2</v>
      </c>
      <c r="B110" s="69">
        <v>5</v>
      </c>
      <c r="C110" s="70">
        <v>3</v>
      </c>
      <c r="D110" s="67">
        <v>1</v>
      </c>
      <c r="E110" s="69">
        <v>1</v>
      </c>
      <c r="F110" s="71">
        <v>2</v>
      </c>
      <c r="G110" s="67" t="s">
        <v>88</v>
      </c>
      <c r="H110" s="40">
        <v>76</v>
      </c>
      <c r="I110" s="106">
        <v>0</v>
      </c>
      <c r="J110" s="106">
        <v>0</v>
      </c>
      <c r="K110" s="106">
        <v>0</v>
      </c>
      <c r="L110" s="106">
        <v>0</v>
      </c>
      <c r="M110" s="5"/>
    </row>
    <row r="111" spans="1:13" ht="27.75" hidden="1" customHeight="1">
      <c r="A111" s="68">
        <v>2</v>
      </c>
      <c r="B111" s="69">
        <v>5</v>
      </c>
      <c r="C111" s="70">
        <v>3</v>
      </c>
      <c r="D111" s="67">
        <v>2</v>
      </c>
      <c r="E111" s="69"/>
      <c r="F111" s="71"/>
      <c r="G111" s="67" t="s">
        <v>89</v>
      </c>
      <c r="H111" s="40">
        <v>77</v>
      </c>
      <c r="I111" s="107">
        <f>I112</f>
        <v>0</v>
      </c>
      <c r="J111" s="107">
        <f>J112</f>
        <v>0</v>
      </c>
      <c r="K111" s="107">
        <f>K112</f>
        <v>0</v>
      </c>
      <c r="L111" s="107">
        <f>L112</f>
        <v>0</v>
      </c>
      <c r="M111" s="5"/>
    </row>
    <row r="112" spans="1:13" ht="25.5" hidden="1" customHeight="1">
      <c r="A112" s="68">
        <v>2</v>
      </c>
      <c r="B112" s="69">
        <v>5</v>
      </c>
      <c r="C112" s="70">
        <v>3</v>
      </c>
      <c r="D112" s="67">
        <v>2</v>
      </c>
      <c r="E112" s="69">
        <v>1</v>
      </c>
      <c r="F112" s="71"/>
      <c r="G112" s="67" t="s">
        <v>89</v>
      </c>
      <c r="H112" s="40">
        <v>78</v>
      </c>
      <c r="I112" s="107">
        <f>SUM(I113:I114)</f>
        <v>0</v>
      </c>
      <c r="J112" s="107">
        <f>SUM(J113:J114)</f>
        <v>0</v>
      </c>
      <c r="K112" s="107">
        <f>SUM(K113:K114)</f>
        <v>0</v>
      </c>
      <c r="L112" s="107">
        <f>SUM(L113:L114)</f>
        <v>0</v>
      </c>
      <c r="M112" s="5"/>
    </row>
    <row r="113" spans="1:13" ht="30" hidden="1" customHeight="1">
      <c r="A113" s="68">
        <v>2</v>
      </c>
      <c r="B113" s="69">
        <v>5</v>
      </c>
      <c r="C113" s="70">
        <v>3</v>
      </c>
      <c r="D113" s="67">
        <v>2</v>
      </c>
      <c r="E113" s="69">
        <v>1</v>
      </c>
      <c r="F113" s="71">
        <v>1</v>
      </c>
      <c r="G113" s="67" t="s">
        <v>89</v>
      </c>
      <c r="H113" s="40">
        <v>79</v>
      </c>
      <c r="I113" s="106">
        <v>0</v>
      </c>
      <c r="J113" s="106">
        <v>0</v>
      </c>
      <c r="K113" s="106">
        <v>0</v>
      </c>
      <c r="L113" s="106">
        <v>0</v>
      </c>
      <c r="M113" s="5"/>
    </row>
    <row r="114" spans="1:13" ht="18" hidden="1" customHeight="1">
      <c r="A114" s="68">
        <v>2</v>
      </c>
      <c r="B114" s="69">
        <v>5</v>
      </c>
      <c r="C114" s="70">
        <v>3</v>
      </c>
      <c r="D114" s="67">
        <v>2</v>
      </c>
      <c r="E114" s="69">
        <v>1</v>
      </c>
      <c r="F114" s="71">
        <v>2</v>
      </c>
      <c r="G114" s="67" t="s">
        <v>90</v>
      </c>
      <c r="H114" s="40">
        <v>80</v>
      </c>
      <c r="I114" s="106">
        <v>0</v>
      </c>
      <c r="J114" s="106">
        <v>0</v>
      </c>
      <c r="K114" s="106">
        <v>0</v>
      </c>
      <c r="L114" s="106">
        <v>0</v>
      </c>
      <c r="M114" s="5"/>
    </row>
    <row r="115" spans="1:13" ht="16.5" hidden="1" customHeight="1">
      <c r="A115" s="63">
        <v>2</v>
      </c>
      <c r="B115" s="36">
        <v>6</v>
      </c>
      <c r="C115" s="37"/>
      <c r="D115" s="38"/>
      <c r="E115" s="36"/>
      <c r="F115" s="65"/>
      <c r="G115" s="72" t="s">
        <v>91</v>
      </c>
      <c r="H115" s="40">
        <v>81</v>
      </c>
      <c r="I115" s="102">
        <f>SUM(I116+I121+I125+I129+I133+I137)</f>
        <v>0</v>
      </c>
      <c r="J115" s="102">
        <f>SUM(J116+J121+J125+J129+J133+J137)</f>
        <v>0</v>
      </c>
      <c r="K115" s="102">
        <f>SUM(K116+K121+K125+K129+K133+K137)</f>
        <v>0</v>
      </c>
      <c r="L115" s="102">
        <f>SUM(L116+L121+L125+L129+L133+L137)</f>
        <v>0</v>
      </c>
      <c r="M115" s="5"/>
    </row>
    <row r="116" spans="1:13" ht="14.25" hidden="1" customHeight="1">
      <c r="A116" s="68">
        <v>2</v>
      </c>
      <c r="B116" s="69">
        <v>6</v>
      </c>
      <c r="C116" s="70">
        <v>1</v>
      </c>
      <c r="D116" s="67"/>
      <c r="E116" s="69"/>
      <c r="F116" s="71"/>
      <c r="G116" s="67" t="s">
        <v>92</v>
      </c>
      <c r="H116" s="40">
        <v>82</v>
      </c>
      <c r="I116" s="107">
        <f t="shared" ref="I116:L117" si="6">I117</f>
        <v>0</v>
      </c>
      <c r="J116" s="114">
        <f t="shared" si="6"/>
        <v>0</v>
      </c>
      <c r="K116" s="115">
        <f t="shared" si="6"/>
        <v>0</v>
      </c>
      <c r="L116" s="107">
        <f t="shared" si="6"/>
        <v>0</v>
      </c>
      <c r="M116" s="5"/>
    </row>
    <row r="117" spans="1:13" ht="14.25" hidden="1" customHeight="1">
      <c r="A117" s="54">
        <v>2</v>
      </c>
      <c r="B117" s="55">
        <v>6</v>
      </c>
      <c r="C117" s="56">
        <v>1</v>
      </c>
      <c r="D117" s="47">
        <v>1</v>
      </c>
      <c r="E117" s="55"/>
      <c r="F117" s="64"/>
      <c r="G117" s="47" t="s">
        <v>92</v>
      </c>
      <c r="H117" s="40">
        <v>83</v>
      </c>
      <c r="I117" s="102">
        <f t="shared" si="6"/>
        <v>0</v>
      </c>
      <c r="J117" s="125">
        <f t="shared" si="6"/>
        <v>0</v>
      </c>
      <c r="K117" s="103">
        <f t="shared" si="6"/>
        <v>0</v>
      </c>
      <c r="L117" s="102">
        <f t="shared" si="6"/>
        <v>0</v>
      </c>
      <c r="M117" s="5"/>
    </row>
    <row r="118" spans="1:13" ht="12.75" hidden="1" customHeight="1">
      <c r="A118" s="54">
        <v>2</v>
      </c>
      <c r="B118" s="55">
        <v>6</v>
      </c>
      <c r="C118" s="56">
        <v>1</v>
      </c>
      <c r="D118" s="47">
        <v>1</v>
      </c>
      <c r="E118" s="55">
        <v>1</v>
      </c>
      <c r="F118" s="64"/>
      <c r="G118" s="47" t="s">
        <v>92</v>
      </c>
      <c r="H118" s="40">
        <v>84</v>
      </c>
      <c r="I118" s="102">
        <f>SUM(I119:I120)</f>
        <v>0</v>
      </c>
      <c r="J118" s="125">
        <f>SUM(J119:J120)</f>
        <v>0</v>
      </c>
      <c r="K118" s="103">
        <f>SUM(K119:K120)</f>
        <v>0</v>
      </c>
      <c r="L118" s="102">
        <f>SUM(L119:L120)</f>
        <v>0</v>
      </c>
    </row>
    <row r="119" spans="1:13" ht="13.5" hidden="1" customHeight="1">
      <c r="A119" s="54">
        <v>2</v>
      </c>
      <c r="B119" s="55">
        <v>6</v>
      </c>
      <c r="C119" s="56">
        <v>1</v>
      </c>
      <c r="D119" s="47">
        <v>1</v>
      </c>
      <c r="E119" s="55">
        <v>1</v>
      </c>
      <c r="F119" s="64">
        <v>1</v>
      </c>
      <c r="G119" s="47" t="s">
        <v>93</v>
      </c>
      <c r="H119" s="40">
        <v>85</v>
      </c>
      <c r="I119" s="106">
        <v>0</v>
      </c>
      <c r="J119" s="106">
        <v>0</v>
      </c>
      <c r="K119" s="106">
        <v>0</v>
      </c>
      <c r="L119" s="106">
        <v>0</v>
      </c>
      <c r="M119" s="5"/>
    </row>
    <row r="120" spans="1:13" ht="12.75" hidden="1" customHeight="1">
      <c r="A120" s="62">
        <v>2</v>
      </c>
      <c r="B120" s="44">
        <v>6</v>
      </c>
      <c r="C120" s="43">
        <v>1</v>
      </c>
      <c r="D120" s="51">
        <v>1</v>
      </c>
      <c r="E120" s="44">
        <v>1</v>
      </c>
      <c r="F120" s="66">
        <v>2</v>
      </c>
      <c r="G120" s="51" t="s">
        <v>94</v>
      </c>
      <c r="H120" s="40">
        <v>86</v>
      </c>
      <c r="I120" s="104">
        <v>0</v>
      </c>
      <c r="J120" s="104">
        <v>0</v>
      </c>
      <c r="K120" s="104">
        <v>0</v>
      </c>
      <c r="L120" s="104">
        <v>0</v>
      </c>
    </row>
    <row r="121" spans="1:13" ht="25.5" hidden="1" customHeight="1">
      <c r="A121" s="54">
        <v>2</v>
      </c>
      <c r="B121" s="55">
        <v>6</v>
      </c>
      <c r="C121" s="56">
        <v>2</v>
      </c>
      <c r="D121" s="47"/>
      <c r="E121" s="55"/>
      <c r="F121" s="64"/>
      <c r="G121" s="47" t="s">
        <v>95</v>
      </c>
      <c r="H121" s="40">
        <v>87</v>
      </c>
      <c r="I121" s="102">
        <f t="shared" ref="I121:L123" si="7">I122</f>
        <v>0</v>
      </c>
      <c r="J121" s="125">
        <f t="shared" si="7"/>
        <v>0</v>
      </c>
      <c r="K121" s="103">
        <f t="shared" si="7"/>
        <v>0</v>
      </c>
      <c r="L121" s="102">
        <f t="shared" si="7"/>
        <v>0</v>
      </c>
      <c r="M121" s="5"/>
    </row>
    <row r="122" spans="1:13" ht="14.25" hidden="1" customHeight="1">
      <c r="A122" s="54">
        <v>2</v>
      </c>
      <c r="B122" s="55">
        <v>6</v>
      </c>
      <c r="C122" s="56">
        <v>2</v>
      </c>
      <c r="D122" s="47">
        <v>1</v>
      </c>
      <c r="E122" s="55"/>
      <c r="F122" s="64"/>
      <c r="G122" s="47" t="s">
        <v>95</v>
      </c>
      <c r="H122" s="40">
        <v>88</v>
      </c>
      <c r="I122" s="102">
        <f t="shared" si="7"/>
        <v>0</v>
      </c>
      <c r="J122" s="125">
        <f t="shared" si="7"/>
        <v>0</v>
      </c>
      <c r="K122" s="103">
        <f t="shared" si="7"/>
        <v>0</v>
      </c>
      <c r="L122" s="102">
        <f t="shared" si="7"/>
        <v>0</v>
      </c>
      <c r="M122" s="5"/>
    </row>
    <row r="123" spans="1:13" ht="14.25" hidden="1" customHeight="1">
      <c r="A123" s="54">
        <v>2</v>
      </c>
      <c r="B123" s="55">
        <v>6</v>
      </c>
      <c r="C123" s="56">
        <v>2</v>
      </c>
      <c r="D123" s="47">
        <v>1</v>
      </c>
      <c r="E123" s="55">
        <v>1</v>
      </c>
      <c r="F123" s="64"/>
      <c r="G123" s="47" t="s">
        <v>95</v>
      </c>
      <c r="H123" s="40">
        <v>89</v>
      </c>
      <c r="I123" s="132">
        <f t="shared" si="7"/>
        <v>0</v>
      </c>
      <c r="J123" s="116">
        <f t="shared" si="7"/>
        <v>0</v>
      </c>
      <c r="K123" s="117">
        <f t="shared" si="7"/>
        <v>0</v>
      </c>
      <c r="L123" s="132">
        <f t="shared" si="7"/>
        <v>0</v>
      </c>
      <c r="M123" s="5"/>
    </row>
    <row r="124" spans="1:13" ht="25.5" hidden="1" customHeight="1">
      <c r="A124" s="54">
        <v>2</v>
      </c>
      <c r="B124" s="55">
        <v>6</v>
      </c>
      <c r="C124" s="56">
        <v>2</v>
      </c>
      <c r="D124" s="47">
        <v>1</v>
      </c>
      <c r="E124" s="55">
        <v>1</v>
      </c>
      <c r="F124" s="64">
        <v>1</v>
      </c>
      <c r="G124" s="47" t="s">
        <v>95</v>
      </c>
      <c r="H124" s="40">
        <v>90</v>
      </c>
      <c r="I124" s="106">
        <v>0</v>
      </c>
      <c r="J124" s="106">
        <v>0</v>
      </c>
      <c r="K124" s="106">
        <v>0</v>
      </c>
      <c r="L124" s="106">
        <v>0</v>
      </c>
      <c r="M124" s="5"/>
    </row>
    <row r="125" spans="1:13" ht="26.25" hidden="1" customHeight="1">
      <c r="A125" s="62">
        <v>2</v>
      </c>
      <c r="B125" s="44">
        <v>6</v>
      </c>
      <c r="C125" s="43">
        <v>3</v>
      </c>
      <c r="D125" s="51"/>
      <c r="E125" s="44"/>
      <c r="F125" s="66"/>
      <c r="G125" s="51" t="s">
        <v>96</v>
      </c>
      <c r="H125" s="40">
        <v>91</v>
      </c>
      <c r="I125" s="111">
        <f t="shared" ref="I125:L127" si="8">I126</f>
        <v>0</v>
      </c>
      <c r="J125" s="112">
        <f t="shared" si="8"/>
        <v>0</v>
      </c>
      <c r="K125" s="113">
        <f t="shared" si="8"/>
        <v>0</v>
      </c>
      <c r="L125" s="111">
        <f t="shared" si="8"/>
        <v>0</v>
      </c>
      <c r="M125" s="5"/>
    </row>
    <row r="126" spans="1:13" ht="25.5" hidden="1" customHeight="1">
      <c r="A126" s="54">
        <v>2</v>
      </c>
      <c r="B126" s="55">
        <v>6</v>
      </c>
      <c r="C126" s="56">
        <v>3</v>
      </c>
      <c r="D126" s="47">
        <v>1</v>
      </c>
      <c r="E126" s="55"/>
      <c r="F126" s="64"/>
      <c r="G126" s="47" t="s">
        <v>96</v>
      </c>
      <c r="H126" s="40">
        <v>92</v>
      </c>
      <c r="I126" s="102">
        <f t="shared" si="8"/>
        <v>0</v>
      </c>
      <c r="J126" s="125">
        <f t="shared" si="8"/>
        <v>0</v>
      </c>
      <c r="K126" s="103">
        <f t="shared" si="8"/>
        <v>0</v>
      </c>
      <c r="L126" s="102">
        <f t="shared" si="8"/>
        <v>0</v>
      </c>
      <c r="M126" s="5"/>
    </row>
    <row r="127" spans="1:13" ht="26.25" hidden="1" customHeight="1">
      <c r="A127" s="54">
        <v>2</v>
      </c>
      <c r="B127" s="55">
        <v>6</v>
      </c>
      <c r="C127" s="56">
        <v>3</v>
      </c>
      <c r="D127" s="47">
        <v>1</v>
      </c>
      <c r="E127" s="55">
        <v>1</v>
      </c>
      <c r="F127" s="64"/>
      <c r="G127" s="47" t="s">
        <v>96</v>
      </c>
      <c r="H127" s="40">
        <v>93</v>
      </c>
      <c r="I127" s="102">
        <f t="shared" si="8"/>
        <v>0</v>
      </c>
      <c r="J127" s="125">
        <f t="shared" si="8"/>
        <v>0</v>
      </c>
      <c r="K127" s="103">
        <f t="shared" si="8"/>
        <v>0</v>
      </c>
      <c r="L127" s="102">
        <f t="shared" si="8"/>
        <v>0</v>
      </c>
      <c r="M127" s="5"/>
    </row>
    <row r="128" spans="1:13" ht="27" hidden="1" customHeight="1">
      <c r="A128" s="54">
        <v>2</v>
      </c>
      <c r="B128" s="55">
        <v>6</v>
      </c>
      <c r="C128" s="56">
        <v>3</v>
      </c>
      <c r="D128" s="47">
        <v>1</v>
      </c>
      <c r="E128" s="55">
        <v>1</v>
      </c>
      <c r="F128" s="64">
        <v>1</v>
      </c>
      <c r="G128" s="47" t="s">
        <v>96</v>
      </c>
      <c r="H128" s="40">
        <v>94</v>
      </c>
      <c r="I128" s="106">
        <v>0</v>
      </c>
      <c r="J128" s="106">
        <v>0</v>
      </c>
      <c r="K128" s="106">
        <v>0</v>
      </c>
      <c r="L128" s="106">
        <v>0</v>
      </c>
      <c r="M128" s="5"/>
    </row>
    <row r="129" spans="1:13" ht="25.5" hidden="1" customHeight="1">
      <c r="A129" s="62">
        <v>2</v>
      </c>
      <c r="B129" s="44">
        <v>6</v>
      </c>
      <c r="C129" s="43">
        <v>4</v>
      </c>
      <c r="D129" s="51"/>
      <c r="E129" s="44"/>
      <c r="F129" s="66"/>
      <c r="G129" s="51" t="s">
        <v>97</v>
      </c>
      <c r="H129" s="40">
        <v>95</v>
      </c>
      <c r="I129" s="111">
        <f t="shared" ref="I129:L131" si="9">I130</f>
        <v>0</v>
      </c>
      <c r="J129" s="112">
        <f t="shared" si="9"/>
        <v>0</v>
      </c>
      <c r="K129" s="113">
        <f t="shared" si="9"/>
        <v>0</v>
      </c>
      <c r="L129" s="111">
        <f t="shared" si="9"/>
        <v>0</v>
      </c>
      <c r="M129" s="5"/>
    </row>
    <row r="130" spans="1:13" ht="27" hidden="1" customHeight="1">
      <c r="A130" s="54">
        <v>2</v>
      </c>
      <c r="B130" s="55">
        <v>6</v>
      </c>
      <c r="C130" s="56">
        <v>4</v>
      </c>
      <c r="D130" s="47">
        <v>1</v>
      </c>
      <c r="E130" s="55"/>
      <c r="F130" s="64"/>
      <c r="G130" s="47" t="s">
        <v>97</v>
      </c>
      <c r="H130" s="40">
        <v>96</v>
      </c>
      <c r="I130" s="102">
        <f t="shared" si="9"/>
        <v>0</v>
      </c>
      <c r="J130" s="125">
        <f t="shared" si="9"/>
        <v>0</v>
      </c>
      <c r="K130" s="103">
        <f t="shared" si="9"/>
        <v>0</v>
      </c>
      <c r="L130" s="102">
        <f t="shared" si="9"/>
        <v>0</v>
      </c>
      <c r="M130" s="5"/>
    </row>
    <row r="131" spans="1:13" ht="27" hidden="1" customHeight="1">
      <c r="A131" s="54">
        <v>2</v>
      </c>
      <c r="B131" s="55">
        <v>6</v>
      </c>
      <c r="C131" s="56">
        <v>4</v>
      </c>
      <c r="D131" s="47">
        <v>1</v>
      </c>
      <c r="E131" s="55">
        <v>1</v>
      </c>
      <c r="F131" s="64"/>
      <c r="G131" s="47" t="s">
        <v>97</v>
      </c>
      <c r="H131" s="40">
        <v>97</v>
      </c>
      <c r="I131" s="102">
        <f t="shared" si="9"/>
        <v>0</v>
      </c>
      <c r="J131" s="125">
        <f t="shared" si="9"/>
        <v>0</v>
      </c>
      <c r="K131" s="103">
        <f t="shared" si="9"/>
        <v>0</v>
      </c>
      <c r="L131" s="102">
        <f t="shared" si="9"/>
        <v>0</v>
      </c>
      <c r="M131" s="5"/>
    </row>
    <row r="132" spans="1:13" ht="27.75" hidden="1" customHeight="1">
      <c r="A132" s="54">
        <v>2</v>
      </c>
      <c r="B132" s="55">
        <v>6</v>
      </c>
      <c r="C132" s="56">
        <v>4</v>
      </c>
      <c r="D132" s="47">
        <v>1</v>
      </c>
      <c r="E132" s="55">
        <v>1</v>
      </c>
      <c r="F132" s="64">
        <v>1</v>
      </c>
      <c r="G132" s="47" t="s">
        <v>97</v>
      </c>
      <c r="H132" s="40">
        <v>98</v>
      </c>
      <c r="I132" s="106">
        <v>0</v>
      </c>
      <c r="J132" s="106">
        <v>0</v>
      </c>
      <c r="K132" s="106">
        <v>0</v>
      </c>
      <c r="L132" s="106">
        <v>0</v>
      </c>
      <c r="M132" s="5"/>
    </row>
    <row r="133" spans="1:13" ht="27" hidden="1" customHeight="1">
      <c r="A133" s="68">
        <v>2</v>
      </c>
      <c r="B133" s="77">
        <v>6</v>
      </c>
      <c r="C133" s="78">
        <v>5</v>
      </c>
      <c r="D133" s="73"/>
      <c r="E133" s="77"/>
      <c r="F133" s="74"/>
      <c r="G133" s="73" t="s">
        <v>98</v>
      </c>
      <c r="H133" s="40">
        <v>99</v>
      </c>
      <c r="I133" s="108">
        <f t="shared" ref="I133:L135" si="10">I134</f>
        <v>0</v>
      </c>
      <c r="J133" s="118">
        <f t="shared" si="10"/>
        <v>0</v>
      </c>
      <c r="K133" s="109">
        <f t="shared" si="10"/>
        <v>0</v>
      </c>
      <c r="L133" s="108">
        <f t="shared" si="10"/>
        <v>0</v>
      </c>
      <c r="M133" s="5"/>
    </row>
    <row r="134" spans="1:13" ht="29.25" hidden="1" customHeight="1">
      <c r="A134" s="54">
        <v>2</v>
      </c>
      <c r="B134" s="55">
        <v>6</v>
      </c>
      <c r="C134" s="56">
        <v>5</v>
      </c>
      <c r="D134" s="47">
        <v>1</v>
      </c>
      <c r="E134" s="55"/>
      <c r="F134" s="64"/>
      <c r="G134" s="73" t="s">
        <v>98</v>
      </c>
      <c r="H134" s="40">
        <v>100</v>
      </c>
      <c r="I134" s="102">
        <f t="shared" si="10"/>
        <v>0</v>
      </c>
      <c r="J134" s="125">
        <f t="shared" si="10"/>
        <v>0</v>
      </c>
      <c r="K134" s="103">
        <f t="shared" si="10"/>
        <v>0</v>
      </c>
      <c r="L134" s="102">
        <f t="shared" si="10"/>
        <v>0</v>
      </c>
      <c r="M134" s="5"/>
    </row>
    <row r="135" spans="1:13" ht="25.5" hidden="1" customHeight="1">
      <c r="A135" s="54">
        <v>2</v>
      </c>
      <c r="B135" s="55">
        <v>6</v>
      </c>
      <c r="C135" s="56">
        <v>5</v>
      </c>
      <c r="D135" s="47">
        <v>1</v>
      </c>
      <c r="E135" s="55">
        <v>1</v>
      </c>
      <c r="F135" s="64"/>
      <c r="G135" s="73" t="s">
        <v>98</v>
      </c>
      <c r="H135" s="40">
        <v>101</v>
      </c>
      <c r="I135" s="102">
        <f t="shared" si="10"/>
        <v>0</v>
      </c>
      <c r="J135" s="125">
        <f t="shared" si="10"/>
        <v>0</v>
      </c>
      <c r="K135" s="103">
        <f t="shared" si="10"/>
        <v>0</v>
      </c>
      <c r="L135" s="102">
        <f t="shared" si="10"/>
        <v>0</v>
      </c>
      <c r="M135" s="5"/>
    </row>
    <row r="136" spans="1:13" ht="27.75" hidden="1" customHeight="1">
      <c r="A136" s="55">
        <v>2</v>
      </c>
      <c r="B136" s="56">
        <v>6</v>
      </c>
      <c r="C136" s="55">
        <v>5</v>
      </c>
      <c r="D136" s="55">
        <v>1</v>
      </c>
      <c r="E136" s="47">
        <v>1</v>
      </c>
      <c r="F136" s="64">
        <v>1</v>
      </c>
      <c r="G136" s="55" t="s">
        <v>99</v>
      </c>
      <c r="H136" s="40">
        <v>102</v>
      </c>
      <c r="I136" s="106">
        <v>0</v>
      </c>
      <c r="J136" s="106">
        <v>0</v>
      </c>
      <c r="K136" s="106">
        <v>0</v>
      </c>
      <c r="L136" s="106">
        <v>0</v>
      </c>
      <c r="M136" s="5"/>
    </row>
    <row r="137" spans="1:13" ht="27.75" hidden="1" customHeight="1">
      <c r="A137" s="54">
        <v>2</v>
      </c>
      <c r="B137" s="56">
        <v>6</v>
      </c>
      <c r="C137" s="55">
        <v>6</v>
      </c>
      <c r="D137" s="56"/>
      <c r="E137" s="47"/>
      <c r="F137" s="57"/>
      <c r="G137" s="306" t="s">
        <v>100</v>
      </c>
      <c r="H137" s="40">
        <v>103</v>
      </c>
      <c r="I137" s="103">
        <f t="shared" ref="I137:L139" si="11">I138</f>
        <v>0</v>
      </c>
      <c r="J137" s="102">
        <f t="shared" si="11"/>
        <v>0</v>
      </c>
      <c r="K137" s="102">
        <f t="shared" si="11"/>
        <v>0</v>
      </c>
      <c r="L137" s="102">
        <f t="shared" si="11"/>
        <v>0</v>
      </c>
      <c r="M137" s="5"/>
    </row>
    <row r="138" spans="1:13" ht="27.75" hidden="1" customHeight="1">
      <c r="A138" s="54">
        <v>2</v>
      </c>
      <c r="B138" s="56">
        <v>6</v>
      </c>
      <c r="C138" s="55">
        <v>6</v>
      </c>
      <c r="D138" s="56">
        <v>1</v>
      </c>
      <c r="E138" s="47"/>
      <c r="F138" s="57"/>
      <c r="G138" s="306" t="s">
        <v>100</v>
      </c>
      <c r="H138" s="40">
        <v>104</v>
      </c>
      <c r="I138" s="102">
        <f t="shared" si="11"/>
        <v>0</v>
      </c>
      <c r="J138" s="102">
        <f t="shared" si="11"/>
        <v>0</v>
      </c>
      <c r="K138" s="102">
        <f t="shared" si="11"/>
        <v>0</v>
      </c>
      <c r="L138" s="102">
        <f t="shared" si="11"/>
        <v>0</v>
      </c>
      <c r="M138" s="5"/>
    </row>
    <row r="139" spans="1:13" ht="27.75" hidden="1" customHeight="1">
      <c r="A139" s="54">
        <v>2</v>
      </c>
      <c r="B139" s="56">
        <v>6</v>
      </c>
      <c r="C139" s="55">
        <v>6</v>
      </c>
      <c r="D139" s="56">
        <v>1</v>
      </c>
      <c r="E139" s="47">
        <v>1</v>
      </c>
      <c r="F139" s="57"/>
      <c r="G139" s="306" t="s">
        <v>100</v>
      </c>
      <c r="H139" s="40">
        <v>105</v>
      </c>
      <c r="I139" s="102">
        <f t="shared" si="11"/>
        <v>0</v>
      </c>
      <c r="J139" s="102">
        <f t="shared" si="11"/>
        <v>0</v>
      </c>
      <c r="K139" s="102">
        <f t="shared" si="11"/>
        <v>0</v>
      </c>
      <c r="L139" s="102">
        <f t="shared" si="11"/>
        <v>0</v>
      </c>
      <c r="M139" s="5"/>
    </row>
    <row r="140" spans="1:13" ht="27.75" hidden="1" customHeight="1">
      <c r="A140" s="54">
        <v>2</v>
      </c>
      <c r="B140" s="56">
        <v>6</v>
      </c>
      <c r="C140" s="55">
        <v>6</v>
      </c>
      <c r="D140" s="56">
        <v>1</v>
      </c>
      <c r="E140" s="47">
        <v>1</v>
      </c>
      <c r="F140" s="57">
        <v>1</v>
      </c>
      <c r="G140" s="307" t="s">
        <v>100</v>
      </c>
      <c r="H140" s="40">
        <v>106</v>
      </c>
      <c r="I140" s="106">
        <v>0</v>
      </c>
      <c r="J140" s="119">
        <v>0</v>
      </c>
      <c r="K140" s="106">
        <v>0</v>
      </c>
      <c r="L140" s="106">
        <v>0</v>
      </c>
      <c r="M140" s="5"/>
    </row>
    <row r="141" spans="1:13" ht="28.5" hidden="1" customHeight="1">
      <c r="A141" s="63">
        <v>2</v>
      </c>
      <c r="B141" s="36">
        <v>7</v>
      </c>
      <c r="C141" s="36"/>
      <c r="D141" s="37"/>
      <c r="E141" s="37"/>
      <c r="F141" s="39"/>
      <c r="G141" s="38" t="s">
        <v>101</v>
      </c>
      <c r="H141" s="40">
        <v>107</v>
      </c>
      <c r="I141" s="103">
        <f>SUM(I142+I147+I155)</f>
        <v>0</v>
      </c>
      <c r="J141" s="125">
        <f>SUM(J142+J147+J155)</f>
        <v>0</v>
      </c>
      <c r="K141" s="103">
        <f>SUM(K142+K147+K155)</f>
        <v>0</v>
      </c>
      <c r="L141" s="102">
        <f>SUM(L142+L147+L155)</f>
        <v>0</v>
      </c>
      <c r="M141" s="5"/>
    </row>
    <row r="142" spans="1:13" ht="12.75" hidden="1" customHeight="1">
      <c r="A142" s="54">
        <v>2</v>
      </c>
      <c r="B142" s="55">
        <v>7</v>
      </c>
      <c r="C142" s="55">
        <v>1</v>
      </c>
      <c r="D142" s="56"/>
      <c r="E142" s="56"/>
      <c r="F142" s="57"/>
      <c r="G142" s="47" t="s">
        <v>102</v>
      </c>
      <c r="H142" s="40">
        <v>108</v>
      </c>
      <c r="I142" s="103">
        <f t="shared" ref="I142:L143" si="12">I143</f>
        <v>0</v>
      </c>
      <c r="J142" s="125">
        <f t="shared" si="12"/>
        <v>0</v>
      </c>
      <c r="K142" s="103">
        <f t="shared" si="12"/>
        <v>0</v>
      </c>
      <c r="L142" s="102">
        <f t="shared" si="12"/>
        <v>0</v>
      </c>
    </row>
    <row r="143" spans="1:13" ht="24" hidden="1" customHeight="1">
      <c r="A143" s="54">
        <v>2</v>
      </c>
      <c r="B143" s="55">
        <v>7</v>
      </c>
      <c r="C143" s="55">
        <v>1</v>
      </c>
      <c r="D143" s="56">
        <v>1</v>
      </c>
      <c r="E143" s="56"/>
      <c r="F143" s="57"/>
      <c r="G143" s="47" t="s">
        <v>102</v>
      </c>
      <c r="H143" s="40">
        <v>109</v>
      </c>
      <c r="I143" s="103">
        <f t="shared" si="12"/>
        <v>0</v>
      </c>
      <c r="J143" s="125">
        <f t="shared" si="12"/>
        <v>0</v>
      </c>
      <c r="K143" s="103">
        <f t="shared" si="12"/>
        <v>0</v>
      </c>
      <c r="L143" s="102">
        <f t="shared" si="12"/>
        <v>0</v>
      </c>
      <c r="M143" s="5"/>
    </row>
    <row r="144" spans="1:13" ht="28.5" hidden="1" customHeight="1">
      <c r="A144" s="54">
        <v>2</v>
      </c>
      <c r="B144" s="55">
        <v>7</v>
      </c>
      <c r="C144" s="55">
        <v>1</v>
      </c>
      <c r="D144" s="56">
        <v>1</v>
      </c>
      <c r="E144" s="56">
        <v>1</v>
      </c>
      <c r="F144" s="57"/>
      <c r="G144" s="47" t="s">
        <v>102</v>
      </c>
      <c r="H144" s="40">
        <v>110</v>
      </c>
      <c r="I144" s="103">
        <f>SUM(I145:I146)</f>
        <v>0</v>
      </c>
      <c r="J144" s="125">
        <f>SUM(J145:J146)</f>
        <v>0</v>
      </c>
      <c r="K144" s="103">
        <f>SUM(K145:K146)</f>
        <v>0</v>
      </c>
      <c r="L144" s="102">
        <f>SUM(L145:L146)</f>
        <v>0</v>
      </c>
      <c r="M144" s="5"/>
    </row>
    <row r="145" spans="1:13" ht="26.25" hidden="1" customHeight="1">
      <c r="A145" s="62">
        <v>2</v>
      </c>
      <c r="B145" s="44">
        <v>7</v>
      </c>
      <c r="C145" s="62">
        <v>1</v>
      </c>
      <c r="D145" s="55">
        <v>1</v>
      </c>
      <c r="E145" s="43">
        <v>1</v>
      </c>
      <c r="F145" s="45">
        <v>1</v>
      </c>
      <c r="G145" s="51" t="s">
        <v>103</v>
      </c>
      <c r="H145" s="40">
        <v>111</v>
      </c>
      <c r="I145" s="120">
        <v>0</v>
      </c>
      <c r="J145" s="120">
        <v>0</v>
      </c>
      <c r="K145" s="120">
        <v>0</v>
      </c>
      <c r="L145" s="120">
        <v>0</v>
      </c>
      <c r="M145" s="5"/>
    </row>
    <row r="146" spans="1:13" ht="24" hidden="1" customHeight="1">
      <c r="A146" s="55">
        <v>2</v>
      </c>
      <c r="B146" s="55">
        <v>7</v>
      </c>
      <c r="C146" s="54">
        <v>1</v>
      </c>
      <c r="D146" s="55">
        <v>1</v>
      </c>
      <c r="E146" s="56">
        <v>1</v>
      </c>
      <c r="F146" s="57">
        <v>2</v>
      </c>
      <c r="G146" s="47" t="s">
        <v>104</v>
      </c>
      <c r="H146" s="40">
        <v>112</v>
      </c>
      <c r="I146" s="105">
        <v>0</v>
      </c>
      <c r="J146" s="105">
        <v>0</v>
      </c>
      <c r="K146" s="105">
        <v>0</v>
      </c>
      <c r="L146" s="105">
        <v>0</v>
      </c>
      <c r="M146" s="5"/>
    </row>
    <row r="147" spans="1:13" ht="25.5" hidden="1" customHeight="1">
      <c r="A147" s="68">
        <v>2</v>
      </c>
      <c r="B147" s="69">
        <v>7</v>
      </c>
      <c r="C147" s="68">
        <v>2</v>
      </c>
      <c r="D147" s="69"/>
      <c r="E147" s="70"/>
      <c r="F147" s="80"/>
      <c r="G147" s="67" t="s">
        <v>105</v>
      </c>
      <c r="H147" s="40">
        <v>113</v>
      </c>
      <c r="I147" s="115">
        <f t="shared" ref="I147:L148" si="13">I148</f>
        <v>0</v>
      </c>
      <c r="J147" s="114">
        <f t="shared" si="13"/>
        <v>0</v>
      </c>
      <c r="K147" s="115">
        <f t="shared" si="13"/>
        <v>0</v>
      </c>
      <c r="L147" s="107">
        <f t="shared" si="13"/>
        <v>0</v>
      </c>
      <c r="M147" s="5"/>
    </row>
    <row r="148" spans="1:13" ht="25.5" hidden="1" customHeight="1">
      <c r="A148" s="54">
        <v>2</v>
      </c>
      <c r="B148" s="55">
        <v>7</v>
      </c>
      <c r="C148" s="54">
        <v>2</v>
      </c>
      <c r="D148" s="55">
        <v>1</v>
      </c>
      <c r="E148" s="56"/>
      <c r="F148" s="57"/>
      <c r="G148" s="47" t="s">
        <v>106</v>
      </c>
      <c r="H148" s="40">
        <v>114</v>
      </c>
      <c r="I148" s="103">
        <f t="shared" si="13"/>
        <v>0</v>
      </c>
      <c r="J148" s="125">
        <f t="shared" si="13"/>
        <v>0</v>
      </c>
      <c r="K148" s="103">
        <f t="shared" si="13"/>
        <v>0</v>
      </c>
      <c r="L148" s="102">
        <f t="shared" si="13"/>
        <v>0</v>
      </c>
      <c r="M148" s="5"/>
    </row>
    <row r="149" spans="1:13" ht="25.5" hidden="1" customHeight="1">
      <c r="A149" s="54">
        <v>2</v>
      </c>
      <c r="B149" s="55">
        <v>7</v>
      </c>
      <c r="C149" s="54">
        <v>2</v>
      </c>
      <c r="D149" s="55">
        <v>1</v>
      </c>
      <c r="E149" s="56">
        <v>1</v>
      </c>
      <c r="F149" s="57"/>
      <c r="G149" s="47" t="s">
        <v>106</v>
      </c>
      <c r="H149" s="40">
        <v>115</v>
      </c>
      <c r="I149" s="103">
        <f>SUM(I150:I151)</f>
        <v>0</v>
      </c>
      <c r="J149" s="125">
        <f>SUM(J150:J151)</f>
        <v>0</v>
      </c>
      <c r="K149" s="103">
        <f>SUM(K150:K151)</f>
        <v>0</v>
      </c>
      <c r="L149" s="102">
        <f>SUM(L150:L151)</f>
        <v>0</v>
      </c>
      <c r="M149" s="5"/>
    </row>
    <row r="150" spans="1:13" ht="23.25" hidden="1" customHeight="1">
      <c r="A150" s="54">
        <v>2</v>
      </c>
      <c r="B150" s="55">
        <v>7</v>
      </c>
      <c r="C150" s="54">
        <v>2</v>
      </c>
      <c r="D150" s="55">
        <v>1</v>
      </c>
      <c r="E150" s="56">
        <v>1</v>
      </c>
      <c r="F150" s="57">
        <v>1</v>
      </c>
      <c r="G150" s="47" t="s">
        <v>107</v>
      </c>
      <c r="H150" s="40">
        <v>116</v>
      </c>
      <c r="I150" s="105">
        <v>0</v>
      </c>
      <c r="J150" s="105">
        <v>0</v>
      </c>
      <c r="K150" s="105">
        <v>0</v>
      </c>
      <c r="L150" s="105">
        <v>0</v>
      </c>
      <c r="M150" s="5"/>
    </row>
    <row r="151" spans="1:13" ht="26.25" hidden="1" customHeight="1">
      <c r="A151" s="54">
        <v>2</v>
      </c>
      <c r="B151" s="55">
        <v>7</v>
      </c>
      <c r="C151" s="54">
        <v>2</v>
      </c>
      <c r="D151" s="55">
        <v>1</v>
      </c>
      <c r="E151" s="56">
        <v>1</v>
      </c>
      <c r="F151" s="57">
        <v>2</v>
      </c>
      <c r="G151" s="47" t="s">
        <v>108</v>
      </c>
      <c r="H151" s="40">
        <v>117</v>
      </c>
      <c r="I151" s="105">
        <v>0</v>
      </c>
      <c r="J151" s="105">
        <v>0</v>
      </c>
      <c r="K151" s="105">
        <v>0</v>
      </c>
      <c r="L151" s="105">
        <v>0</v>
      </c>
      <c r="M151" s="5"/>
    </row>
    <row r="152" spans="1:13" ht="27.75" hidden="1" customHeight="1">
      <c r="A152" s="54">
        <v>2</v>
      </c>
      <c r="B152" s="55">
        <v>7</v>
      </c>
      <c r="C152" s="54">
        <v>2</v>
      </c>
      <c r="D152" s="55">
        <v>2</v>
      </c>
      <c r="E152" s="56"/>
      <c r="F152" s="57"/>
      <c r="G152" s="47" t="s">
        <v>109</v>
      </c>
      <c r="H152" s="40">
        <v>118</v>
      </c>
      <c r="I152" s="103">
        <f>I153</f>
        <v>0</v>
      </c>
      <c r="J152" s="103">
        <f>J153</f>
        <v>0</v>
      </c>
      <c r="K152" s="103">
        <f>K153</f>
        <v>0</v>
      </c>
      <c r="L152" s="103">
        <f>L153</f>
        <v>0</v>
      </c>
      <c r="M152" s="5"/>
    </row>
    <row r="153" spans="1:13" ht="24.75" hidden="1" customHeight="1">
      <c r="A153" s="54">
        <v>2</v>
      </c>
      <c r="B153" s="55">
        <v>7</v>
      </c>
      <c r="C153" s="54">
        <v>2</v>
      </c>
      <c r="D153" s="55">
        <v>2</v>
      </c>
      <c r="E153" s="56">
        <v>1</v>
      </c>
      <c r="F153" s="57"/>
      <c r="G153" s="47" t="s">
        <v>109</v>
      </c>
      <c r="H153" s="40">
        <v>119</v>
      </c>
      <c r="I153" s="103">
        <f>SUM(I154)</f>
        <v>0</v>
      </c>
      <c r="J153" s="103">
        <f>SUM(J154)</f>
        <v>0</v>
      </c>
      <c r="K153" s="103">
        <f>SUM(K154)</f>
        <v>0</v>
      </c>
      <c r="L153" s="103">
        <f>SUM(L154)</f>
        <v>0</v>
      </c>
      <c r="M153" s="5"/>
    </row>
    <row r="154" spans="1:13" ht="27" hidden="1" customHeight="1">
      <c r="A154" s="54">
        <v>2</v>
      </c>
      <c r="B154" s="55">
        <v>7</v>
      </c>
      <c r="C154" s="54">
        <v>2</v>
      </c>
      <c r="D154" s="55">
        <v>2</v>
      </c>
      <c r="E154" s="56">
        <v>1</v>
      </c>
      <c r="F154" s="57">
        <v>1</v>
      </c>
      <c r="G154" s="47" t="s">
        <v>109</v>
      </c>
      <c r="H154" s="40">
        <v>120</v>
      </c>
      <c r="I154" s="105">
        <v>0</v>
      </c>
      <c r="J154" s="105">
        <v>0</v>
      </c>
      <c r="K154" s="105">
        <v>0</v>
      </c>
      <c r="L154" s="105">
        <v>0</v>
      </c>
      <c r="M154" s="5"/>
    </row>
    <row r="155" spans="1:13" ht="12.75" hidden="1" customHeight="1">
      <c r="A155" s="54">
        <v>2</v>
      </c>
      <c r="B155" s="55">
        <v>7</v>
      </c>
      <c r="C155" s="54">
        <v>3</v>
      </c>
      <c r="D155" s="55"/>
      <c r="E155" s="56"/>
      <c r="F155" s="57"/>
      <c r="G155" s="47" t="s">
        <v>110</v>
      </c>
      <c r="H155" s="40">
        <v>121</v>
      </c>
      <c r="I155" s="103">
        <f t="shared" ref="I155:L156" si="14">I156</f>
        <v>0</v>
      </c>
      <c r="J155" s="125">
        <f t="shared" si="14"/>
        <v>0</v>
      </c>
      <c r="K155" s="103">
        <f t="shared" si="14"/>
        <v>0</v>
      </c>
      <c r="L155" s="102">
        <f t="shared" si="14"/>
        <v>0</v>
      </c>
    </row>
    <row r="156" spans="1:13" ht="12.75" hidden="1" customHeight="1">
      <c r="A156" s="68">
        <v>2</v>
      </c>
      <c r="B156" s="77">
        <v>7</v>
      </c>
      <c r="C156" s="75">
        <v>3</v>
      </c>
      <c r="D156" s="77">
        <v>1</v>
      </c>
      <c r="E156" s="78"/>
      <c r="F156" s="79"/>
      <c r="G156" s="73" t="s">
        <v>110</v>
      </c>
      <c r="H156" s="40">
        <v>122</v>
      </c>
      <c r="I156" s="109">
        <f t="shared" si="14"/>
        <v>0</v>
      </c>
      <c r="J156" s="118">
        <f t="shared" si="14"/>
        <v>0</v>
      </c>
      <c r="K156" s="109">
        <f t="shared" si="14"/>
        <v>0</v>
      </c>
      <c r="L156" s="108">
        <f t="shared" si="14"/>
        <v>0</v>
      </c>
    </row>
    <row r="157" spans="1:13" ht="12.75" hidden="1" customHeight="1">
      <c r="A157" s="54">
        <v>2</v>
      </c>
      <c r="B157" s="55">
        <v>7</v>
      </c>
      <c r="C157" s="54">
        <v>3</v>
      </c>
      <c r="D157" s="55">
        <v>1</v>
      </c>
      <c r="E157" s="56">
        <v>1</v>
      </c>
      <c r="F157" s="57"/>
      <c r="G157" s="47" t="s">
        <v>110</v>
      </c>
      <c r="H157" s="40">
        <v>123</v>
      </c>
      <c r="I157" s="103">
        <f>SUM(I158:I159)</f>
        <v>0</v>
      </c>
      <c r="J157" s="125">
        <f>SUM(J158:J159)</f>
        <v>0</v>
      </c>
      <c r="K157" s="103">
        <f>SUM(K158:K159)</f>
        <v>0</v>
      </c>
      <c r="L157" s="102">
        <f>SUM(L158:L159)</f>
        <v>0</v>
      </c>
    </row>
    <row r="158" spans="1:13" ht="12.75" hidden="1" customHeight="1">
      <c r="A158" s="62">
        <v>2</v>
      </c>
      <c r="B158" s="44">
        <v>7</v>
      </c>
      <c r="C158" s="62">
        <v>3</v>
      </c>
      <c r="D158" s="44">
        <v>1</v>
      </c>
      <c r="E158" s="43">
        <v>1</v>
      </c>
      <c r="F158" s="45">
        <v>1</v>
      </c>
      <c r="G158" s="51" t="s">
        <v>111</v>
      </c>
      <c r="H158" s="40">
        <v>124</v>
      </c>
      <c r="I158" s="120">
        <v>0</v>
      </c>
      <c r="J158" s="120">
        <v>0</v>
      </c>
      <c r="K158" s="120">
        <v>0</v>
      </c>
      <c r="L158" s="120">
        <v>0</v>
      </c>
    </row>
    <row r="159" spans="1:13" ht="25.5" hidden="1" customHeight="1">
      <c r="A159" s="54">
        <v>2</v>
      </c>
      <c r="B159" s="55">
        <v>7</v>
      </c>
      <c r="C159" s="54">
        <v>3</v>
      </c>
      <c r="D159" s="55">
        <v>1</v>
      </c>
      <c r="E159" s="56">
        <v>1</v>
      </c>
      <c r="F159" s="57">
        <v>2</v>
      </c>
      <c r="G159" s="47" t="s">
        <v>112</v>
      </c>
      <c r="H159" s="40">
        <v>125</v>
      </c>
      <c r="I159" s="105">
        <v>0</v>
      </c>
      <c r="J159" s="106">
        <v>0</v>
      </c>
      <c r="K159" s="106">
        <v>0</v>
      </c>
      <c r="L159" s="106">
        <v>0</v>
      </c>
      <c r="M159" s="5"/>
    </row>
    <row r="160" spans="1:13" ht="24" hidden="1" customHeight="1">
      <c r="A160" s="63">
        <v>2</v>
      </c>
      <c r="B160" s="63">
        <v>8</v>
      </c>
      <c r="C160" s="36"/>
      <c r="D160" s="50"/>
      <c r="E160" s="42"/>
      <c r="F160" s="76"/>
      <c r="G160" s="46" t="s">
        <v>113</v>
      </c>
      <c r="H160" s="40">
        <v>126</v>
      </c>
      <c r="I160" s="113">
        <f>I161</f>
        <v>0</v>
      </c>
      <c r="J160" s="112">
        <f>J161</f>
        <v>0</v>
      </c>
      <c r="K160" s="113">
        <f>K161</f>
        <v>0</v>
      </c>
      <c r="L160" s="111">
        <f>L161</f>
        <v>0</v>
      </c>
      <c r="M160" s="5"/>
    </row>
    <row r="161" spans="1:13" ht="21.75" hidden="1" customHeight="1">
      <c r="A161" s="68">
        <v>2</v>
      </c>
      <c r="B161" s="68">
        <v>8</v>
      </c>
      <c r="C161" s="68">
        <v>1</v>
      </c>
      <c r="D161" s="69"/>
      <c r="E161" s="70"/>
      <c r="F161" s="80"/>
      <c r="G161" s="51" t="s">
        <v>113</v>
      </c>
      <c r="H161" s="40">
        <v>127</v>
      </c>
      <c r="I161" s="113">
        <f>I162+I167</f>
        <v>0</v>
      </c>
      <c r="J161" s="112">
        <f>J162+J167</f>
        <v>0</v>
      </c>
      <c r="K161" s="113">
        <f>K162+K167</f>
        <v>0</v>
      </c>
      <c r="L161" s="111">
        <f>L162+L167</f>
        <v>0</v>
      </c>
      <c r="M161" s="5"/>
    </row>
    <row r="162" spans="1:13" ht="27" hidden="1" customHeight="1">
      <c r="A162" s="54">
        <v>2</v>
      </c>
      <c r="B162" s="55">
        <v>8</v>
      </c>
      <c r="C162" s="47">
        <v>1</v>
      </c>
      <c r="D162" s="55">
        <v>1</v>
      </c>
      <c r="E162" s="56"/>
      <c r="F162" s="57"/>
      <c r="G162" s="47" t="s">
        <v>114</v>
      </c>
      <c r="H162" s="40">
        <v>128</v>
      </c>
      <c r="I162" s="103">
        <f>I163</f>
        <v>0</v>
      </c>
      <c r="J162" s="125">
        <f>J163</f>
        <v>0</v>
      </c>
      <c r="K162" s="103">
        <f>K163</f>
        <v>0</v>
      </c>
      <c r="L162" s="102">
        <f>L163</f>
        <v>0</v>
      </c>
      <c r="M162" s="5"/>
    </row>
    <row r="163" spans="1:13" ht="23.25" hidden="1" customHeight="1">
      <c r="A163" s="54">
        <v>2</v>
      </c>
      <c r="B163" s="55">
        <v>8</v>
      </c>
      <c r="C163" s="51">
        <v>1</v>
      </c>
      <c r="D163" s="44">
        <v>1</v>
      </c>
      <c r="E163" s="43">
        <v>1</v>
      </c>
      <c r="F163" s="45"/>
      <c r="G163" s="47" t="s">
        <v>114</v>
      </c>
      <c r="H163" s="40">
        <v>129</v>
      </c>
      <c r="I163" s="113">
        <f>SUM(I164:I166)</f>
        <v>0</v>
      </c>
      <c r="J163" s="113">
        <f>SUM(J164:J166)</f>
        <v>0</v>
      </c>
      <c r="K163" s="113">
        <f>SUM(K164:K166)</f>
        <v>0</v>
      </c>
      <c r="L163" s="113">
        <f>SUM(L164:L166)</f>
        <v>0</v>
      </c>
      <c r="M163" s="5"/>
    </row>
    <row r="164" spans="1:13" ht="23.25" hidden="1" customHeight="1">
      <c r="A164" s="55">
        <v>2</v>
      </c>
      <c r="B164" s="44">
        <v>8</v>
      </c>
      <c r="C164" s="47">
        <v>1</v>
      </c>
      <c r="D164" s="55">
        <v>1</v>
      </c>
      <c r="E164" s="56">
        <v>1</v>
      </c>
      <c r="F164" s="57">
        <v>1</v>
      </c>
      <c r="G164" s="47" t="s">
        <v>115</v>
      </c>
      <c r="H164" s="40">
        <v>130</v>
      </c>
      <c r="I164" s="105">
        <v>0</v>
      </c>
      <c r="J164" s="105">
        <v>0</v>
      </c>
      <c r="K164" s="105">
        <v>0</v>
      </c>
      <c r="L164" s="105">
        <v>0</v>
      </c>
      <c r="M164" s="5"/>
    </row>
    <row r="165" spans="1:13" ht="27" hidden="1" customHeight="1">
      <c r="A165" s="68">
        <v>2</v>
      </c>
      <c r="B165" s="77">
        <v>8</v>
      </c>
      <c r="C165" s="73">
        <v>1</v>
      </c>
      <c r="D165" s="77">
        <v>1</v>
      </c>
      <c r="E165" s="78">
        <v>1</v>
      </c>
      <c r="F165" s="79">
        <v>2</v>
      </c>
      <c r="G165" s="73" t="s">
        <v>116</v>
      </c>
      <c r="H165" s="40">
        <v>131</v>
      </c>
      <c r="I165" s="121">
        <v>0</v>
      </c>
      <c r="J165" s="121">
        <v>0</v>
      </c>
      <c r="K165" s="121">
        <v>0</v>
      </c>
      <c r="L165" s="121">
        <v>0</v>
      </c>
      <c r="M165" s="5"/>
    </row>
    <row r="166" spans="1:13" ht="12.75" hidden="1" customHeight="1">
      <c r="A166" s="68">
        <v>2</v>
      </c>
      <c r="B166" s="77">
        <v>8</v>
      </c>
      <c r="C166" s="73">
        <v>1</v>
      </c>
      <c r="D166" s="77">
        <v>1</v>
      </c>
      <c r="E166" s="78">
        <v>1</v>
      </c>
      <c r="F166" s="79">
        <v>3</v>
      </c>
      <c r="G166" s="73" t="s">
        <v>117</v>
      </c>
      <c r="H166" s="40">
        <v>132</v>
      </c>
      <c r="I166" s="121">
        <v>0</v>
      </c>
      <c r="J166" s="122">
        <v>0</v>
      </c>
      <c r="K166" s="121">
        <v>0</v>
      </c>
      <c r="L166" s="110">
        <v>0</v>
      </c>
    </row>
    <row r="167" spans="1:13" ht="23.25" hidden="1" customHeight="1">
      <c r="A167" s="54">
        <v>2</v>
      </c>
      <c r="B167" s="55">
        <v>8</v>
      </c>
      <c r="C167" s="47">
        <v>1</v>
      </c>
      <c r="D167" s="55">
        <v>2</v>
      </c>
      <c r="E167" s="56"/>
      <c r="F167" s="57"/>
      <c r="G167" s="47" t="s">
        <v>118</v>
      </c>
      <c r="H167" s="40">
        <v>133</v>
      </c>
      <c r="I167" s="103">
        <f t="shared" ref="I167:L168" si="15">I168</f>
        <v>0</v>
      </c>
      <c r="J167" s="125">
        <f t="shared" si="15"/>
        <v>0</v>
      </c>
      <c r="K167" s="103">
        <f t="shared" si="15"/>
        <v>0</v>
      </c>
      <c r="L167" s="102">
        <f t="shared" si="15"/>
        <v>0</v>
      </c>
      <c r="M167" s="5"/>
    </row>
    <row r="168" spans="1:13" ht="12.75" hidden="1" customHeight="1">
      <c r="A168" s="54">
        <v>2</v>
      </c>
      <c r="B168" s="55">
        <v>8</v>
      </c>
      <c r="C168" s="47">
        <v>1</v>
      </c>
      <c r="D168" s="55">
        <v>2</v>
      </c>
      <c r="E168" s="56">
        <v>1</v>
      </c>
      <c r="F168" s="57"/>
      <c r="G168" s="47" t="s">
        <v>118</v>
      </c>
      <c r="H168" s="40">
        <v>134</v>
      </c>
      <c r="I168" s="103">
        <f t="shared" si="15"/>
        <v>0</v>
      </c>
      <c r="J168" s="125">
        <f t="shared" si="15"/>
        <v>0</v>
      </c>
      <c r="K168" s="103">
        <f t="shared" si="15"/>
        <v>0</v>
      </c>
      <c r="L168" s="102">
        <f t="shared" si="15"/>
        <v>0</v>
      </c>
    </row>
    <row r="169" spans="1:13" ht="12.75" hidden="1" customHeight="1">
      <c r="A169" s="68">
        <v>2</v>
      </c>
      <c r="B169" s="69">
        <v>8</v>
      </c>
      <c r="C169" s="67">
        <v>1</v>
      </c>
      <c r="D169" s="69">
        <v>2</v>
      </c>
      <c r="E169" s="70">
        <v>1</v>
      </c>
      <c r="F169" s="80">
        <v>1</v>
      </c>
      <c r="G169" s="47" t="s">
        <v>118</v>
      </c>
      <c r="H169" s="40">
        <v>135</v>
      </c>
      <c r="I169" s="123">
        <v>0</v>
      </c>
      <c r="J169" s="106">
        <v>0</v>
      </c>
      <c r="K169" s="106">
        <v>0</v>
      </c>
      <c r="L169" s="106">
        <v>0</v>
      </c>
    </row>
    <row r="170" spans="1:13" ht="39.75" hidden="1" customHeight="1">
      <c r="A170" s="63">
        <v>2</v>
      </c>
      <c r="B170" s="36">
        <v>9</v>
      </c>
      <c r="C170" s="38"/>
      <c r="D170" s="36"/>
      <c r="E170" s="37"/>
      <c r="F170" s="39"/>
      <c r="G170" s="38" t="s">
        <v>119</v>
      </c>
      <c r="H170" s="40">
        <v>136</v>
      </c>
      <c r="I170" s="103">
        <f>I171+I175</f>
        <v>0</v>
      </c>
      <c r="J170" s="125">
        <f>J171+J175</f>
        <v>0</v>
      </c>
      <c r="K170" s="103">
        <f>K171+K175</f>
        <v>0</v>
      </c>
      <c r="L170" s="102">
        <f>L171+L175</f>
        <v>0</v>
      </c>
      <c r="M170" s="5"/>
    </row>
    <row r="171" spans="1:13" s="67" customFormat="1" ht="39" hidden="1" customHeight="1">
      <c r="A171" s="54">
        <v>2</v>
      </c>
      <c r="B171" s="55">
        <v>9</v>
      </c>
      <c r="C171" s="47">
        <v>1</v>
      </c>
      <c r="D171" s="55"/>
      <c r="E171" s="56"/>
      <c r="F171" s="57"/>
      <c r="G171" s="47" t="s">
        <v>120</v>
      </c>
      <c r="H171" s="40">
        <v>137</v>
      </c>
      <c r="I171" s="103">
        <f t="shared" ref="I171:L173" si="16">I172</f>
        <v>0</v>
      </c>
      <c r="J171" s="125">
        <f t="shared" si="16"/>
        <v>0</v>
      </c>
      <c r="K171" s="103">
        <f t="shared" si="16"/>
        <v>0</v>
      </c>
      <c r="L171" s="102">
        <f t="shared" si="16"/>
        <v>0</v>
      </c>
    </row>
    <row r="172" spans="1:13" ht="42.75" hidden="1" customHeight="1">
      <c r="A172" s="62">
        <v>2</v>
      </c>
      <c r="B172" s="44">
        <v>9</v>
      </c>
      <c r="C172" s="51">
        <v>1</v>
      </c>
      <c r="D172" s="44">
        <v>1</v>
      </c>
      <c r="E172" s="43"/>
      <c r="F172" s="45"/>
      <c r="G172" s="47" t="s">
        <v>120</v>
      </c>
      <c r="H172" s="40">
        <v>138</v>
      </c>
      <c r="I172" s="113">
        <f t="shared" si="16"/>
        <v>0</v>
      </c>
      <c r="J172" s="112">
        <f t="shared" si="16"/>
        <v>0</v>
      </c>
      <c r="K172" s="113">
        <f t="shared" si="16"/>
        <v>0</v>
      </c>
      <c r="L172" s="111">
        <f t="shared" si="16"/>
        <v>0</v>
      </c>
      <c r="M172" s="5"/>
    </row>
    <row r="173" spans="1:13" ht="38.25" hidden="1" customHeight="1">
      <c r="A173" s="54">
        <v>2</v>
      </c>
      <c r="B173" s="55">
        <v>9</v>
      </c>
      <c r="C173" s="54">
        <v>1</v>
      </c>
      <c r="D173" s="55">
        <v>1</v>
      </c>
      <c r="E173" s="56">
        <v>1</v>
      </c>
      <c r="F173" s="57"/>
      <c r="G173" s="47" t="s">
        <v>120</v>
      </c>
      <c r="H173" s="40">
        <v>139</v>
      </c>
      <c r="I173" s="103">
        <f t="shared" si="16"/>
        <v>0</v>
      </c>
      <c r="J173" s="125">
        <f t="shared" si="16"/>
        <v>0</v>
      </c>
      <c r="K173" s="103">
        <f t="shared" si="16"/>
        <v>0</v>
      </c>
      <c r="L173" s="102">
        <f t="shared" si="16"/>
        <v>0</v>
      </c>
      <c r="M173" s="5"/>
    </row>
    <row r="174" spans="1:13" ht="38.25" hidden="1" customHeight="1">
      <c r="A174" s="62">
        <v>2</v>
      </c>
      <c r="B174" s="44">
        <v>9</v>
      </c>
      <c r="C174" s="44">
        <v>1</v>
      </c>
      <c r="D174" s="44">
        <v>1</v>
      </c>
      <c r="E174" s="43">
        <v>1</v>
      </c>
      <c r="F174" s="45">
        <v>1</v>
      </c>
      <c r="G174" s="47" t="s">
        <v>120</v>
      </c>
      <c r="H174" s="40">
        <v>140</v>
      </c>
      <c r="I174" s="120">
        <v>0</v>
      </c>
      <c r="J174" s="120">
        <v>0</v>
      </c>
      <c r="K174" s="120">
        <v>0</v>
      </c>
      <c r="L174" s="120">
        <v>0</v>
      </c>
      <c r="M174" s="5"/>
    </row>
    <row r="175" spans="1:13" ht="41.25" hidden="1" customHeight="1">
      <c r="A175" s="54">
        <v>2</v>
      </c>
      <c r="B175" s="55">
        <v>9</v>
      </c>
      <c r="C175" s="55">
        <v>2</v>
      </c>
      <c r="D175" s="55"/>
      <c r="E175" s="56"/>
      <c r="F175" s="57"/>
      <c r="G175" s="47" t="s">
        <v>121</v>
      </c>
      <c r="H175" s="40">
        <v>141</v>
      </c>
      <c r="I175" s="103">
        <f>SUM(I176+I181)</f>
        <v>0</v>
      </c>
      <c r="J175" s="103">
        <f>SUM(J176+J181)</f>
        <v>0</v>
      </c>
      <c r="K175" s="103">
        <f>SUM(K176+K181)</f>
        <v>0</v>
      </c>
      <c r="L175" s="103">
        <f>SUM(L176+L181)</f>
        <v>0</v>
      </c>
      <c r="M175" s="5"/>
    </row>
    <row r="176" spans="1:13" ht="44.25" hidden="1" customHeight="1">
      <c r="A176" s="54">
        <v>2</v>
      </c>
      <c r="B176" s="55">
        <v>9</v>
      </c>
      <c r="C176" s="55">
        <v>2</v>
      </c>
      <c r="D176" s="44">
        <v>1</v>
      </c>
      <c r="E176" s="43"/>
      <c r="F176" s="45"/>
      <c r="G176" s="51" t="s">
        <v>122</v>
      </c>
      <c r="H176" s="40">
        <v>142</v>
      </c>
      <c r="I176" s="113">
        <f>I177</f>
        <v>0</v>
      </c>
      <c r="J176" s="112">
        <f>J177</f>
        <v>0</v>
      </c>
      <c r="K176" s="113">
        <f>K177</f>
        <v>0</v>
      </c>
      <c r="L176" s="111">
        <f>L177</f>
        <v>0</v>
      </c>
      <c r="M176" s="5"/>
    </row>
    <row r="177" spans="1:13" ht="40.5" hidden="1" customHeight="1">
      <c r="A177" s="62">
        <v>2</v>
      </c>
      <c r="B177" s="44">
        <v>9</v>
      </c>
      <c r="C177" s="44">
        <v>2</v>
      </c>
      <c r="D177" s="55">
        <v>1</v>
      </c>
      <c r="E177" s="56">
        <v>1</v>
      </c>
      <c r="F177" s="57"/>
      <c r="G177" s="51" t="s">
        <v>122</v>
      </c>
      <c r="H177" s="40">
        <v>143</v>
      </c>
      <c r="I177" s="103">
        <f>SUM(I178:I180)</f>
        <v>0</v>
      </c>
      <c r="J177" s="125">
        <f>SUM(J178:J180)</f>
        <v>0</v>
      </c>
      <c r="K177" s="103">
        <f>SUM(K178:K180)</f>
        <v>0</v>
      </c>
      <c r="L177" s="102">
        <f>SUM(L178:L180)</f>
        <v>0</v>
      </c>
      <c r="M177" s="5"/>
    </row>
    <row r="178" spans="1:13" ht="53.25" hidden="1" customHeight="1">
      <c r="A178" s="68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1" t="s">
        <v>123</v>
      </c>
      <c r="H178" s="40">
        <v>144</v>
      </c>
      <c r="I178" s="121">
        <v>0</v>
      </c>
      <c r="J178" s="104">
        <v>0</v>
      </c>
      <c r="K178" s="104">
        <v>0</v>
      </c>
      <c r="L178" s="104">
        <v>0</v>
      </c>
      <c r="M178" s="5"/>
    </row>
    <row r="179" spans="1:13" ht="51.75" hidden="1" customHeight="1">
      <c r="A179" s="54">
        <v>2</v>
      </c>
      <c r="B179" s="55">
        <v>9</v>
      </c>
      <c r="C179" s="55">
        <v>2</v>
      </c>
      <c r="D179" s="55">
        <v>1</v>
      </c>
      <c r="E179" s="56">
        <v>1</v>
      </c>
      <c r="F179" s="57">
        <v>2</v>
      </c>
      <c r="G179" s="51" t="s">
        <v>124</v>
      </c>
      <c r="H179" s="40">
        <v>145</v>
      </c>
      <c r="I179" s="105">
        <v>0</v>
      </c>
      <c r="J179" s="124">
        <v>0</v>
      </c>
      <c r="K179" s="124">
        <v>0</v>
      </c>
      <c r="L179" s="124">
        <v>0</v>
      </c>
      <c r="M179" s="5"/>
    </row>
    <row r="180" spans="1:13" ht="54.75" hidden="1" customHeight="1">
      <c r="A180" s="54">
        <v>2</v>
      </c>
      <c r="B180" s="55">
        <v>9</v>
      </c>
      <c r="C180" s="55">
        <v>2</v>
      </c>
      <c r="D180" s="55">
        <v>1</v>
      </c>
      <c r="E180" s="56">
        <v>1</v>
      </c>
      <c r="F180" s="57">
        <v>3</v>
      </c>
      <c r="G180" s="51" t="s">
        <v>125</v>
      </c>
      <c r="H180" s="40">
        <v>146</v>
      </c>
      <c r="I180" s="105">
        <v>0</v>
      </c>
      <c r="J180" s="105">
        <v>0</v>
      </c>
      <c r="K180" s="105">
        <v>0</v>
      </c>
      <c r="L180" s="105">
        <v>0</v>
      </c>
      <c r="M180" s="5"/>
    </row>
    <row r="181" spans="1:13" ht="39" hidden="1" customHeight="1">
      <c r="A181" s="81">
        <v>2</v>
      </c>
      <c r="B181" s="81">
        <v>9</v>
      </c>
      <c r="C181" s="81">
        <v>2</v>
      </c>
      <c r="D181" s="81">
        <v>2</v>
      </c>
      <c r="E181" s="81"/>
      <c r="F181" s="81"/>
      <c r="G181" s="47" t="s">
        <v>126</v>
      </c>
      <c r="H181" s="40">
        <v>147</v>
      </c>
      <c r="I181" s="103">
        <f>I182</f>
        <v>0</v>
      </c>
      <c r="J181" s="125">
        <f>J182</f>
        <v>0</v>
      </c>
      <c r="K181" s="103">
        <f>K182</f>
        <v>0</v>
      </c>
      <c r="L181" s="102">
        <f>L182</f>
        <v>0</v>
      </c>
      <c r="M181" s="5"/>
    </row>
    <row r="182" spans="1:13" ht="43.5" hidden="1" customHeight="1">
      <c r="A182" s="54">
        <v>2</v>
      </c>
      <c r="B182" s="55">
        <v>9</v>
      </c>
      <c r="C182" s="55">
        <v>2</v>
      </c>
      <c r="D182" s="55">
        <v>2</v>
      </c>
      <c r="E182" s="56">
        <v>1</v>
      </c>
      <c r="F182" s="57"/>
      <c r="G182" s="51" t="s">
        <v>127</v>
      </c>
      <c r="H182" s="40">
        <v>148</v>
      </c>
      <c r="I182" s="113">
        <f>SUM(I183:I185)</f>
        <v>0</v>
      </c>
      <c r="J182" s="113">
        <f>SUM(J183:J185)</f>
        <v>0</v>
      </c>
      <c r="K182" s="113">
        <f>SUM(K183:K185)</f>
        <v>0</v>
      </c>
      <c r="L182" s="113">
        <f>SUM(L183:L185)</f>
        <v>0</v>
      </c>
      <c r="M182" s="5"/>
    </row>
    <row r="183" spans="1:13" ht="54.75" hidden="1" customHeight="1">
      <c r="A183" s="54">
        <v>2</v>
      </c>
      <c r="B183" s="55">
        <v>9</v>
      </c>
      <c r="C183" s="55">
        <v>2</v>
      </c>
      <c r="D183" s="55">
        <v>2</v>
      </c>
      <c r="E183" s="55">
        <v>1</v>
      </c>
      <c r="F183" s="57">
        <v>1</v>
      </c>
      <c r="G183" s="82" t="s">
        <v>128</v>
      </c>
      <c r="H183" s="40">
        <v>149</v>
      </c>
      <c r="I183" s="105">
        <v>0</v>
      </c>
      <c r="J183" s="104">
        <v>0</v>
      </c>
      <c r="K183" s="104">
        <v>0</v>
      </c>
      <c r="L183" s="104">
        <v>0</v>
      </c>
      <c r="M183" s="5"/>
    </row>
    <row r="184" spans="1:13" ht="54" hidden="1" customHeight="1">
      <c r="A184" s="69">
        <v>2</v>
      </c>
      <c r="B184" s="67">
        <v>9</v>
      </c>
      <c r="C184" s="69">
        <v>2</v>
      </c>
      <c r="D184" s="70">
        <v>2</v>
      </c>
      <c r="E184" s="70">
        <v>1</v>
      </c>
      <c r="F184" s="80">
        <v>2</v>
      </c>
      <c r="G184" s="67" t="s">
        <v>129</v>
      </c>
      <c r="H184" s="40">
        <v>150</v>
      </c>
      <c r="I184" s="104">
        <v>0</v>
      </c>
      <c r="J184" s="106">
        <v>0</v>
      </c>
      <c r="K184" s="106">
        <v>0</v>
      </c>
      <c r="L184" s="106">
        <v>0</v>
      </c>
      <c r="M184" s="5"/>
    </row>
    <row r="185" spans="1:13" ht="54" hidden="1" customHeight="1">
      <c r="A185" s="55">
        <v>2</v>
      </c>
      <c r="B185" s="73">
        <v>9</v>
      </c>
      <c r="C185" s="77">
        <v>2</v>
      </c>
      <c r="D185" s="78">
        <v>2</v>
      </c>
      <c r="E185" s="78">
        <v>1</v>
      </c>
      <c r="F185" s="79">
        <v>3</v>
      </c>
      <c r="G185" s="73" t="s">
        <v>130</v>
      </c>
      <c r="H185" s="40">
        <v>151</v>
      </c>
      <c r="I185" s="124">
        <v>0</v>
      </c>
      <c r="J185" s="124">
        <v>0</v>
      </c>
      <c r="K185" s="124">
        <v>0</v>
      </c>
      <c r="L185" s="124">
        <v>0</v>
      </c>
      <c r="M185" s="5"/>
    </row>
    <row r="186" spans="1:13" ht="76.5" hidden="1" customHeight="1">
      <c r="A186" s="36">
        <v>3</v>
      </c>
      <c r="B186" s="38"/>
      <c r="C186" s="36"/>
      <c r="D186" s="37"/>
      <c r="E186" s="37"/>
      <c r="F186" s="39"/>
      <c r="G186" s="72" t="s">
        <v>131</v>
      </c>
      <c r="H186" s="40">
        <v>152</v>
      </c>
      <c r="I186" s="102">
        <f>SUM(I187+I240+I305)</f>
        <v>0</v>
      </c>
      <c r="J186" s="125">
        <f>SUM(J187+J240+J305)</f>
        <v>0</v>
      </c>
      <c r="K186" s="103">
        <f>SUM(K187+K240+K305)</f>
        <v>0</v>
      </c>
      <c r="L186" s="102">
        <f>SUM(L187+L240+L305)</f>
        <v>0</v>
      </c>
      <c r="M186" s="5"/>
    </row>
    <row r="187" spans="1:13" ht="34.5" hidden="1" customHeight="1">
      <c r="A187" s="63">
        <v>3</v>
      </c>
      <c r="B187" s="36">
        <v>1</v>
      </c>
      <c r="C187" s="50"/>
      <c r="D187" s="42"/>
      <c r="E187" s="42"/>
      <c r="F187" s="76"/>
      <c r="G187" s="60" t="s">
        <v>132</v>
      </c>
      <c r="H187" s="40">
        <v>153</v>
      </c>
      <c r="I187" s="102">
        <f>SUM(I188+I211+I218+I230+I234)</f>
        <v>0</v>
      </c>
      <c r="J187" s="111">
        <f>SUM(J188+J211+J218+J230+J234)</f>
        <v>0</v>
      </c>
      <c r="K187" s="111">
        <f>SUM(K188+K211+K218+K230+K234)</f>
        <v>0</v>
      </c>
      <c r="L187" s="111">
        <f>SUM(L188+L211+L218+L230+L234)</f>
        <v>0</v>
      </c>
      <c r="M187" s="5"/>
    </row>
    <row r="188" spans="1:13" ht="30.75" hidden="1" customHeight="1">
      <c r="A188" s="44">
        <v>3</v>
      </c>
      <c r="B188" s="51">
        <v>1</v>
      </c>
      <c r="C188" s="44">
        <v>1</v>
      </c>
      <c r="D188" s="43"/>
      <c r="E188" s="43"/>
      <c r="F188" s="83"/>
      <c r="G188" s="54" t="s">
        <v>133</v>
      </c>
      <c r="H188" s="40">
        <v>154</v>
      </c>
      <c r="I188" s="111">
        <f>SUM(I189+I192+I197+I203+I208)</f>
        <v>0</v>
      </c>
      <c r="J188" s="125">
        <f>SUM(J189+J192+J197+J203+J208)</f>
        <v>0</v>
      </c>
      <c r="K188" s="103">
        <f>SUM(K189+K192+K197+K203+K208)</f>
        <v>0</v>
      </c>
      <c r="L188" s="102">
        <f>SUM(L189+L192+L197+L203+L208)</f>
        <v>0</v>
      </c>
      <c r="M188" s="5"/>
    </row>
    <row r="189" spans="1:13" ht="33" hidden="1" customHeight="1">
      <c r="A189" s="55">
        <v>3</v>
      </c>
      <c r="B189" s="47">
        <v>1</v>
      </c>
      <c r="C189" s="55">
        <v>1</v>
      </c>
      <c r="D189" s="56">
        <v>1</v>
      </c>
      <c r="E189" s="56"/>
      <c r="F189" s="84"/>
      <c r="G189" s="54" t="s">
        <v>134</v>
      </c>
      <c r="H189" s="40">
        <v>155</v>
      </c>
      <c r="I189" s="102">
        <f t="shared" ref="I189:L190" si="17">I190</f>
        <v>0</v>
      </c>
      <c r="J189" s="112">
        <f t="shared" si="17"/>
        <v>0</v>
      </c>
      <c r="K189" s="113">
        <f t="shared" si="17"/>
        <v>0</v>
      </c>
      <c r="L189" s="111">
        <f t="shared" si="17"/>
        <v>0</v>
      </c>
      <c r="M189" s="5"/>
    </row>
    <row r="190" spans="1:13" ht="24" hidden="1" customHeight="1">
      <c r="A190" s="55">
        <v>3</v>
      </c>
      <c r="B190" s="47">
        <v>1</v>
      </c>
      <c r="C190" s="55">
        <v>1</v>
      </c>
      <c r="D190" s="56">
        <v>1</v>
      </c>
      <c r="E190" s="56">
        <v>1</v>
      </c>
      <c r="F190" s="64"/>
      <c r="G190" s="54" t="s">
        <v>134</v>
      </c>
      <c r="H190" s="40">
        <v>156</v>
      </c>
      <c r="I190" s="111">
        <f t="shared" si="17"/>
        <v>0</v>
      </c>
      <c r="J190" s="102">
        <f t="shared" si="17"/>
        <v>0</v>
      </c>
      <c r="K190" s="102">
        <f t="shared" si="17"/>
        <v>0</v>
      </c>
      <c r="L190" s="102">
        <f t="shared" si="17"/>
        <v>0</v>
      </c>
      <c r="M190" s="5"/>
    </row>
    <row r="191" spans="1:13" ht="31.5" hidden="1" customHeight="1">
      <c r="A191" s="55">
        <v>3</v>
      </c>
      <c r="B191" s="47">
        <v>1</v>
      </c>
      <c r="C191" s="55">
        <v>1</v>
      </c>
      <c r="D191" s="56">
        <v>1</v>
      </c>
      <c r="E191" s="56">
        <v>1</v>
      </c>
      <c r="F191" s="64">
        <v>1</v>
      </c>
      <c r="G191" s="54" t="s">
        <v>134</v>
      </c>
      <c r="H191" s="40">
        <v>157</v>
      </c>
      <c r="I191" s="106">
        <v>0</v>
      </c>
      <c r="J191" s="106">
        <v>0</v>
      </c>
      <c r="K191" s="106">
        <v>0</v>
      </c>
      <c r="L191" s="106">
        <v>0</v>
      </c>
      <c r="M191" s="5"/>
    </row>
    <row r="192" spans="1:13" ht="27.75" hidden="1" customHeight="1">
      <c r="A192" s="44">
        <v>3</v>
      </c>
      <c r="B192" s="43">
        <v>1</v>
      </c>
      <c r="C192" s="43">
        <v>1</v>
      </c>
      <c r="D192" s="43">
        <v>2</v>
      </c>
      <c r="E192" s="43"/>
      <c r="F192" s="45"/>
      <c r="G192" s="51" t="s">
        <v>135</v>
      </c>
      <c r="H192" s="40">
        <v>158</v>
      </c>
      <c r="I192" s="111">
        <f>I193</f>
        <v>0</v>
      </c>
      <c r="J192" s="112">
        <f>J193</f>
        <v>0</v>
      </c>
      <c r="K192" s="113">
        <f>K193</f>
        <v>0</v>
      </c>
      <c r="L192" s="111">
        <f>L193</f>
        <v>0</v>
      </c>
      <c r="M192" s="5"/>
    </row>
    <row r="193" spans="1:13" ht="27.75" hidden="1" customHeight="1">
      <c r="A193" s="55">
        <v>3</v>
      </c>
      <c r="B193" s="56">
        <v>1</v>
      </c>
      <c r="C193" s="56">
        <v>1</v>
      </c>
      <c r="D193" s="56">
        <v>2</v>
      </c>
      <c r="E193" s="56">
        <v>1</v>
      </c>
      <c r="F193" s="57"/>
      <c r="G193" s="51" t="s">
        <v>135</v>
      </c>
      <c r="H193" s="40">
        <v>159</v>
      </c>
      <c r="I193" s="102">
        <f>SUM(I194:I196)</f>
        <v>0</v>
      </c>
      <c r="J193" s="125">
        <f>SUM(J194:J196)</f>
        <v>0</v>
      </c>
      <c r="K193" s="103">
        <f>SUM(K194:K196)</f>
        <v>0</v>
      </c>
      <c r="L193" s="102">
        <f>SUM(L194:L196)</f>
        <v>0</v>
      </c>
      <c r="M193" s="5"/>
    </row>
    <row r="194" spans="1:13" ht="27" hidden="1" customHeight="1">
      <c r="A194" s="44">
        <v>3</v>
      </c>
      <c r="B194" s="43">
        <v>1</v>
      </c>
      <c r="C194" s="43">
        <v>1</v>
      </c>
      <c r="D194" s="43">
        <v>2</v>
      </c>
      <c r="E194" s="43">
        <v>1</v>
      </c>
      <c r="F194" s="45">
        <v>1</v>
      </c>
      <c r="G194" s="51" t="s">
        <v>136</v>
      </c>
      <c r="H194" s="40">
        <v>160</v>
      </c>
      <c r="I194" s="104">
        <v>0</v>
      </c>
      <c r="J194" s="104">
        <v>0</v>
      </c>
      <c r="K194" s="104">
        <v>0</v>
      </c>
      <c r="L194" s="124">
        <v>0</v>
      </c>
      <c r="M194" s="5"/>
    </row>
    <row r="195" spans="1:13" ht="27" hidden="1" customHeight="1">
      <c r="A195" s="55">
        <v>3</v>
      </c>
      <c r="B195" s="56">
        <v>1</v>
      </c>
      <c r="C195" s="56">
        <v>1</v>
      </c>
      <c r="D195" s="56">
        <v>2</v>
      </c>
      <c r="E195" s="56">
        <v>1</v>
      </c>
      <c r="F195" s="57">
        <v>2</v>
      </c>
      <c r="G195" s="47" t="s">
        <v>137</v>
      </c>
      <c r="H195" s="40">
        <v>161</v>
      </c>
      <c r="I195" s="106">
        <v>0</v>
      </c>
      <c r="J195" s="106">
        <v>0</v>
      </c>
      <c r="K195" s="106">
        <v>0</v>
      </c>
      <c r="L195" s="106">
        <v>0</v>
      </c>
      <c r="M195" s="5"/>
    </row>
    <row r="196" spans="1:13" ht="26.25" hidden="1" customHeight="1">
      <c r="A196" s="44">
        <v>3</v>
      </c>
      <c r="B196" s="43">
        <v>1</v>
      </c>
      <c r="C196" s="43">
        <v>1</v>
      </c>
      <c r="D196" s="43">
        <v>2</v>
      </c>
      <c r="E196" s="43">
        <v>1</v>
      </c>
      <c r="F196" s="45">
        <v>3</v>
      </c>
      <c r="G196" s="51" t="s">
        <v>138</v>
      </c>
      <c r="H196" s="40">
        <v>162</v>
      </c>
      <c r="I196" s="104">
        <v>0</v>
      </c>
      <c r="J196" s="104">
        <v>0</v>
      </c>
      <c r="K196" s="104">
        <v>0</v>
      </c>
      <c r="L196" s="124">
        <v>0</v>
      </c>
      <c r="M196" s="5"/>
    </row>
    <row r="197" spans="1:13" ht="27.75" hidden="1" customHeight="1">
      <c r="A197" s="55">
        <v>3</v>
      </c>
      <c r="B197" s="56">
        <v>1</v>
      </c>
      <c r="C197" s="56">
        <v>1</v>
      </c>
      <c r="D197" s="56">
        <v>3</v>
      </c>
      <c r="E197" s="56"/>
      <c r="F197" s="57"/>
      <c r="G197" s="47" t="s">
        <v>139</v>
      </c>
      <c r="H197" s="40">
        <v>163</v>
      </c>
      <c r="I197" s="102">
        <f>I198</f>
        <v>0</v>
      </c>
      <c r="J197" s="125">
        <f>J198</f>
        <v>0</v>
      </c>
      <c r="K197" s="103">
        <f>K198</f>
        <v>0</v>
      </c>
      <c r="L197" s="102">
        <f>L198</f>
        <v>0</v>
      </c>
      <c r="M197" s="5"/>
    </row>
    <row r="198" spans="1:13" ht="23.25" hidden="1" customHeight="1">
      <c r="A198" s="55">
        <v>3</v>
      </c>
      <c r="B198" s="56">
        <v>1</v>
      </c>
      <c r="C198" s="56">
        <v>1</v>
      </c>
      <c r="D198" s="56">
        <v>3</v>
      </c>
      <c r="E198" s="56">
        <v>1</v>
      </c>
      <c r="F198" s="57"/>
      <c r="G198" s="47" t="s">
        <v>139</v>
      </c>
      <c r="H198" s="40">
        <v>164</v>
      </c>
      <c r="I198" s="102">
        <f>SUM(I199:I202)</f>
        <v>0</v>
      </c>
      <c r="J198" s="102">
        <f>SUM(J199:J202)</f>
        <v>0</v>
      </c>
      <c r="K198" s="102">
        <f>SUM(K199:K202)</f>
        <v>0</v>
      </c>
      <c r="L198" s="102">
        <f>SUM(L199:L202)</f>
        <v>0</v>
      </c>
      <c r="M198" s="5"/>
    </row>
    <row r="199" spans="1:13" ht="23.25" hidden="1" customHeight="1">
      <c r="A199" s="55">
        <v>3</v>
      </c>
      <c r="B199" s="56">
        <v>1</v>
      </c>
      <c r="C199" s="56">
        <v>1</v>
      </c>
      <c r="D199" s="56">
        <v>3</v>
      </c>
      <c r="E199" s="56">
        <v>1</v>
      </c>
      <c r="F199" s="57">
        <v>1</v>
      </c>
      <c r="G199" s="47" t="s">
        <v>140</v>
      </c>
      <c r="H199" s="40">
        <v>165</v>
      </c>
      <c r="I199" s="106">
        <v>0</v>
      </c>
      <c r="J199" s="106">
        <v>0</v>
      </c>
      <c r="K199" s="106">
        <v>0</v>
      </c>
      <c r="L199" s="124">
        <v>0</v>
      </c>
      <c r="M199" s="5"/>
    </row>
    <row r="200" spans="1:13" ht="29.25" hidden="1" customHeight="1">
      <c r="A200" s="55">
        <v>3</v>
      </c>
      <c r="B200" s="56">
        <v>1</v>
      </c>
      <c r="C200" s="56">
        <v>1</v>
      </c>
      <c r="D200" s="56">
        <v>3</v>
      </c>
      <c r="E200" s="56">
        <v>1</v>
      </c>
      <c r="F200" s="57">
        <v>2</v>
      </c>
      <c r="G200" s="47" t="s">
        <v>141</v>
      </c>
      <c r="H200" s="40">
        <v>166</v>
      </c>
      <c r="I200" s="104">
        <v>0</v>
      </c>
      <c r="J200" s="106">
        <v>0</v>
      </c>
      <c r="K200" s="106">
        <v>0</v>
      </c>
      <c r="L200" s="106">
        <v>0</v>
      </c>
      <c r="M200" s="5"/>
    </row>
    <row r="201" spans="1:13" ht="27" hidden="1" customHeight="1">
      <c r="A201" s="55">
        <v>3</v>
      </c>
      <c r="B201" s="56">
        <v>1</v>
      </c>
      <c r="C201" s="56">
        <v>1</v>
      </c>
      <c r="D201" s="56">
        <v>3</v>
      </c>
      <c r="E201" s="56">
        <v>1</v>
      </c>
      <c r="F201" s="57">
        <v>3</v>
      </c>
      <c r="G201" s="54" t="s">
        <v>142</v>
      </c>
      <c r="H201" s="40">
        <v>167</v>
      </c>
      <c r="I201" s="104">
        <v>0</v>
      </c>
      <c r="J201" s="110">
        <v>0</v>
      </c>
      <c r="K201" s="110">
        <v>0</v>
      </c>
      <c r="L201" s="110">
        <v>0</v>
      </c>
      <c r="M201" s="5"/>
    </row>
    <row r="202" spans="1:13" ht="25.5" hidden="1" customHeight="1">
      <c r="A202" s="69">
        <v>3</v>
      </c>
      <c r="B202" s="70">
        <v>1</v>
      </c>
      <c r="C202" s="70">
        <v>1</v>
      </c>
      <c r="D202" s="70">
        <v>3</v>
      </c>
      <c r="E202" s="70">
        <v>1</v>
      </c>
      <c r="F202" s="80">
        <v>4</v>
      </c>
      <c r="G202" s="307" t="s">
        <v>143</v>
      </c>
      <c r="H202" s="40">
        <v>168</v>
      </c>
      <c r="I202" s="126">
        <v>0</v>
      </c>
      <c r="J202" s="127">
        <v>0</v>
      </c>
      <c r="K202" s="106">
        <v>0</v>
      </c>
      <c r="L202" s="106">
        <v>0</v>
      </c>
      <c r="M202" s="5"/>
    </row>
    <row r="203" spans="1:13" ht="27" hidden="1" customHeight="1">
      <c r="A203" s="69">
        <v>3</v>
      </c>
      <c r="B203" s="70">
        <v>1</v>
      </c>
      <c r="C203" s="70">
        <v>1</v>
      </c>
      <c r="D203" s="70">
        <v>4</v>
      </c>
      <c r="E203" s="70"/>
      <c r="F203" s="80"/>
      <c r="G203" s="67" t="s">
        <v>144</v>
      </c>
      <c r="H203" s="40">
        <v>169</v>
      </c>
      <c r="I203" s="102">
        <f>I204</f>
        <v>0</v>
      </c>
      <c r="J203" s="114">
        <f>J204</f>
        <v>0</v>
      </c>
      <c r="K203" s="115">
        <f>K204</f>
        <v>0</v>
      </c>
      <c r="L203" s="107">
        <f>L204</f>
        <v>0</v>
      </c>
      <c r="M203" s="5"/>
    </row>
    <row r="204" spans="1:13" ht="27.75" hidden="1" customHeight="1">
      <c r="A204" s="55">
        <v>3</v>
      </c>
      <c r="B204" s="56">
        <v>1</v>
      </c>
      <c r="C204" s="56">
        <v>1</v>
      </c>
      <c r="D204" s="56">
        <v>4</v>
      </c>
      <c r="E204" s="56">
        <v>1</v>
      </c>
      <c r="F204" s="57"/>
      <c r="G204" s="67" t="s">
        <v>144</v>
      </c>
      <c r="H204" s="40">
        <v>170</v>
      </c>
      <c r="I204" s="111">
        <f>SUM(I205:I207)</f>
        <v>0</v>
      </c>
      <c r="J204" s="125">
        <f>SUM(J205:J207)</f>
        <v>0</v>
      </c>
      <c r="K204" s="103">
        <f>SUM(K205:K207)</f>
        <v>0</v>
      </c>
      <c r="L204" s="102">
        <f>SUM(L205:L207)</f>
        <v>0</v>
      </c>
      <c r="M204" s="5"/>
    </row>
    <row r="205" spans="1:13" ht="24.75" hidden="1" customHeight="1">
      <c r="A205" s="55">
        <v>3</v>
      </c>
      <c r="B205" s="56">
        <v>1</v>
      </c>
      <c r="C205" s="56">
        <v>1</v>
      </c>
      <c r="D205" s="56">
        <v>4</v>
      </c>
      <c r="E205" s="56">
        <v>1</v>
      </c>
      <c r="F205" s="57">
        <v>1</v>
      </c>
      <c r="G205" s="47" t="s">
        <v>145</v>
      </c>
      <c r="H205" s="40">
        <v>171</v>
      </c>
      <c r="I205" s="106">
        <v>0</v>
      </c>
      <c r="J205" s="106">
        <v>0</v>
      </c>
      <c r="K205" s="106">
        <v>0</v>
      </c>
      <c r="L205" s="124">
        <v>0</v>
      </c>
      <c r="M205" s="5"/>
    </row>
    <row r="206" spans="1:13" ht="25.5" hidden="1" customHeight="1">
      <c r="A206" s="44">
        <v>3</v>
      </c>
      <c r="B206" s="43">
        <v>1</v>
      </c>
      <c r="C206" s="43">
        <v>1</v>
      </c>
      <c r="D206" s="43">
        <v>4</v>
      </c>
      <c r="E206" s="43">
        <v>1</v>
      </c>
      <c r="F206" s="45">
        <v>2</v>
      </c>
      <c r="G206" s="51" t="s">
        <v>146</v>
      </c>
      <c r="H206" s="40">
        <v>172</v>
      </c>
      <c r="I206" s="104">
        <v>0</v>
      </c>
      <c r="J206" s="104">
        <v>0</v>
      </c>
      <c r="K206" s="105">
        <v>0</v>
      </c>
      <c r="L206" s="106">
        <v>0</v>
      </c>
      <c r="M206" s="5"/>
    </row>
    <row r="207" spans="1:13" ht="31.5" hidden="1" customHeight="1">
      <c r="A207" s="55">
        <v>3</v>
      </c>
      <c r="B207" s="56">
        <v>1</v>
      </c>
      <c r="C207" s="56">
        <v>1</v>
      </c>
      <c r="D207" s="56">
        <v>4</v>
      </c>
      <c r="E207" s="56">
        <v>1</v>
      </c>
      <c r="F207" s="57">
        <v>3</v>
      </c>
      <c r="G207" s="47" t="s">
        <v>147</v>
      </c>
      <c r="H207" s="40">
        <v>173</v>
      </c>
      <c r="I207" s="104">
        <v>0</v>
      </c>
      <c r="J207" s="104">
        <v>0</v>
      </c>
      <c r="K207" s="104">
        <v>0</v>
      </c>
      <c r="L207" s="106">
        <v>0</v>
      </c>
      <c r="M207" s="5"/>
    </row>
    <row r="208" spans="1:13" ht="25.5" hidden="1" customHeight="1">
      <c r="A208" s="55">
        <v>3</v>
      </c>
      <c r="B208" s="56">
        <v>1</v>
      </c>
      <c r="C208" s="56">
        <v>1</v>
      </c>
      <c r="D208" s="56">
        <v>5</v>
      </c>
      <c r="E208" s="56"/>
      <c r="F208" s="57"/>
      <c r="G208" s="47" t="s">
        <v>148</v>
      </c>
      <c r="H208" s="40">
        <v>174</v>
      </c>
      <c r="I208" s="102">
        <f t="shared" ref="I208:L209" si="18">I209</f>
        <v>0</v>
      </c>
      <c r="J208" s="125">
        <f t="shared" si="18"/>
        <v>0</v>
      </c>
      <c r="K208" s="103">
        <f t="shared" si="18"/>
        <v>0</v>
      </c>
      <c r="L208" s="102">
        <f t="shared" si="18"/>
        <v>0</v>
      </c>
      <c r="M208" s="5"/>
    </row>
    <row r="209" spans="1:16" ht="26.25" hidden="1" customHeight="1">
      <c r="A209" s="69">
        <v>3</v>
      </c>
      <c r="B209" s="70">
        <v>1</v>
      </c>
      <c r="C209" s="70">
        <v>1</v>
      </c>
      <c r="D209" s="70">
        <v>5</v>
      </c>
      <c r="E209" s="70">
        <v>1</v>
      </c>
      <c r="F209" s="80"/>
      <c r="G209" s="47" t="s">
        <v>148</v>
      </c>
      <c r="H209" s="40">
        <v>175</v>
      </c>
      <c r="I209" s="103">
        <f t="shared" si="18"/>
        <v>0</v>
      </c>
      <c r="J209" s="103">
        <f t="shared" si="18"/>
        <v>0</v>
      </c>
      <c r="K209" s="103">
        <f t="shared" si="18"/>
        <v>0</v>
      </c>
      <c r="L209" s="103">
        <f t="shared" si="18"/>
        <v>0</v>
      </c>
      <c r="M209" s="5"/>
    </row>
    <row r="210" spans="1:16" ht="27" hidden="1" customHeight="1">
      <c r="A210" s="55">
        <v>3</v>
      </c>
      <c r="B210" s="56">
        <v>1</v>
      </c>
      <c r="C210" s="56">
        <v>1</v>
      </c>
      <c r="D210" s="56">
        <v>5</v>
      </c>
      <c r="E210" s="56">
        <v>1</v>
      </c>
      <c r="F210" s="57">
        <v>1</v>
      </c>
      <c r="G210" s="47" t="s">
        <v>148</v>
      </c>
      <c r="H210" s="40">
        <v>176</v>
      </c>
      <c r="I210" s="104">
        <v>0</v>
      </c>
      <c r="J210" s="106">
        <v>0</v>
      </c>
      <c r="K210" s="106">
        <v>0</v>
      </c>
      <c r="L210" s="106">
        <v>0</v>
      </c>
      <c r="M210" s="5"/>
    </row>
    <row r="211" spans="1:16" ht="26.25" hidden="1" customHeight="1">
      <c r="A211" s="69">
        <v>3</v>
      </c>
      <c r="B211" s="70">
        <v>1</v>
      </c>
      <c r="C211" s="70">
        <v>2</v>
      </c>
      <c r="D211" s="70"/>
      <c r="E211" s="70"/>
      <c r="F211" s="80"/>
      <c r="G211" s="67" t="s">
        <v>149</v>
      </c>
      <c r="H211" s="40">
        <v>177</v>
      </c>
      <c r="I211" s="102">
        <f t="shared" ref="I211:L212" si="19">I212</f>
        <v>0</v>
      </c>
      <c r="J211" s="114">
        <f t="shared" si="19"/>
        <v>0</v>
      </c>
      <c r="K211" s="115">
        <f t="shared" si="19"/>
        <v>0</v>
      </c>
      <c r="L211" s="107">
        <f t="shared" si="19"/>
        <v>0</v>
      </c>
      <c r="M211" s="5"/>
    </row>
    <row r="212" spans="1:16" ht="25.5" hidden="1" customHeight="1">
      <c r="A212" s="55">
        <v>3</v>
      </c>
      <c r="B212" s="56">
        <v>1</v>
      </c>
      <c r="C212" s="56">
        <v>2</v>
      </c>
      <c r="D212" s="56">
        <v>1</v>
      </c>
      <c r="E212" s="56"/>
      <c r="F212" s="57"/>
      <c r="G212" s="67" t="s">
        <v>149</v>
      </c>
      <c r="H212" s="40">
        <v>178</v>
      </c>
      <c r="I212" s="111">
        <f t="shared" si="19"/>
        <v>0</v>
      </c>
      <c r="J212" s="125">
        <f t="shared" si="19"/>
        <v>0</v>
      </c>
      <c r="K212" s="103">
        <f t="shared" si="19"/>
        <v>0</v>
      </c>
      <c r="L212" s="102">
        <f t="shared" si="19"/>
        <v>0</v>
      </c>
      <c r="M212" s="5"/>
    </row>
    <row r="213" spans="1:16" ht="26.25" hidden="1" customHeight="1">
      <c r="A213" s="44">
        <v>3</v>
      </c>
      <c r="B213" s="43">
        <v>1</v>
      </c>
      <c r="C213" s="43">
        <v>2</v>
      </c>
      <c r="D213" s="43">
        <v>1</v>
      </c>
      <c r="E213" s="43">
        <v>1</v>
      </c>
      <c r="F213" s="45"/>
      <c r="G213" s="67" t="s">
        <v>149</v>
      </c>
      <c r="H213" s="40">
        <v>179</v>
      </c>
      <c r="I213" s="102">
        <f>SUM(I214:I217)</f>
        <v>0</v>
      </c>
      <c r="J213" s="112">
        <f>SUM(J214:J217)</f>
        <v>0</v>
      </c>
      <c r="K213" s="113">
        <f>SUM(K214:K217)</f>
        <v>0</v>
      </c>
      <c r="L213" s="111">
        <f>SUM(L214:L217)</f>
        <v>0</v>
      </c>
      <c r="M213" s="5"/>
    </row>
    <row r="214" spans="1:16" ht="41.25" hidden="1" customHeight="1">
      <c r="A214" s="55">
        <v>3</v>
      </c>
      <c r="B214" s="56">
        <v>1</v>
      </c>
      <c r="C214" s="56">
        <v>2</v>
      </c>
      <c r="D214" s="56">
        <v>1</v>
      </c>
      <c r="E214" s="56">
        <v>1</v>
      </c>
      <c r="F214" s="57">
        <v>2</v>
      </c>
      <c r="G214" s="47" t="s">
        <v>150</v>
      </c>
      <c r="H214" s="40">
        <v>180</v>
      </c>
      <c r="I214" s="106">
        <v>0</v>
      </c>
      <c r="J214" s="106">
        <v>0</v>
      </c>
      <c r="K214" s="106">
        <v>0</v>
      </c>
      <c r="L214" s="106">
        <v>0</v>
      </c>
      <c r="M214" s="5"/>
    </row>
    <row r="215" spans="1:16" ht="26.25" hidden="1" customHeight="1">
      <c r="A215" s="55">
        <v>3</v>
      </c>
      <c r="B215" s="56">
        <v>1</v>
      </c>
      <c r="C215" s="56">
        <v>2</v>
      </c>
      <c r="D215" s="55">
        <v>1</v>
      </c>
      <c r="E215" s="56">
        <v>1</v>
      </c>
      <c r="F215" s="57">
        <v>3</v>
      </c>
      <c r="G215" s="47" t="s">
        <v>151</v>
      </c>
      <c r="H215" s="40">
        <v>181</v>
      </c>
      <c r="I215" s="106">
        <v>0</v>
      </c>
      <c r="J215" s="106">
        <v>0</v>
      </c>
      <c r="K215" s="106">
        <v>0</v>
      </c>
      <c r="L215" s="106">
        <v>0</v>
      </c>
      <c r="M215" s="5"/>
    </row>
    <row r="216" spans="1:16" ht="27.75" hidden="1" customHeight="1">
      <c r="A216" s="55">
        <v>3</v>
      </c>
      <c r="B216" s="56">
        <v>1</v>
      </c>
      <c r="C216" s="56">
        <v>2</v>
      </c>
      <c r="D216" s="55">
        <v>1</v>
      </c>
      <c r="E216" s="56">
        <v>1</v>
      </c>
      <c r="F216" s="57">
        <v>4</v>
      </c>
      <c r="G216" s="47" t="s">
        <v>152</v>
      </c>
      <c r="H216" s="40">
        <v>182</v>
      </c>
      <c r="I216" s="106">
        <v>0</v>
      </c>
      <c r="J216" s="106">
        <v>0</v>
      </c>
      <c r="K216" s="106">
        <v>0</v>
      </c>
      <c r="L216" s="106">
        <v>0</v>
      </c>
      <c r="M216" s="5"/>
    </row>
    <row r="217" spans="1:16" ht="27" hidden="1" customHeight="1">
      <c r="A217" s="69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73" t="s">
        <v>153</v>
      </c>
      <c r="H217" s="40">
        <v>183</v>
      </c>
      <c r="I217" s="106">
        <v>0</v>
      </c>
      <c r="J217" s="106">
        <v>0</v>
      </c>
      <c r="K217" s="106">
        <v>0</v>
      </c>
      <c r="L217" s="124">
        <v>0</v>
      </c>
      <c r="M217" s="5"/>
    </row>
    <row r="218" spans="1:16" ht="29.25" hidden="1" customHeight="1">
      <c r="A218" s="55">
        <v>3</v>
      </c>
      <c r="B218" s="56">
        <v>1</v>
      </c>
      <c r="C218" s="56">
        <v>3</v>
      </c>
      <c r="D218" s="55"/>
      <c r="E218" s="56"/>
      <c r="F218" s="57"/>
      <c r="G218" s="47" t="s">
        <v>154</v>
      </c>
      <c r="H218" s="40">
        <v>184</v>
      </c>
      <c r="I218" s="102">
        <f>SUM(I219+I222)</f>
        <v>0</v>
      </c>
      <c r="J218" s="125">
        <f>SUM(J219+J222)</f>
        <v>0</v>
      </c>
      <c r="K218" s="103">
        <f>SUM(K219+K222)</f>
        <v>0</v>
      </c>
      <c r="L218" s="102">
        <f>SUM(L219+L222)</f>
        <v>0</v>
      </c>
      <c r="M218" s="5"/>
    </row>
    <row r="219" spans="1:16" ht="27.75" hidden="1" customHeight="1">
      <c r="A219" s="44">
        <v>3</v>
      </c>
      <c r="B219" s="43">
        <v>1</v>
      </c>
      <c r="C219" s="43">
        <v>3</v>
      </c>
      <c r="D219" s="44">
        <v>1</v>
      </c>
      <c r="E219" s="55"/>
      <c r="F219" s="45"/>
      <c r="G219" s="51" t="s">
        <v>155</v>
      </c>
      <c r="H219" s="40">
        <v>185</v>
      </c>
      <c r="I219" s="111">
        <f t="shared" ref="I219:L220" si="20">I220</f>
        <v>0</v>
      </c>
      <c r="J219" s="112">
        <f t="shared" si="20"/>
        <v>0</v>
      </c>
      <c r="K219" s="113">
        <f t="shared" si="20"/>
        <v>0</v>
      </c>
      <c r="L219" s="111">
        <f t="shared" si="20"/>
        <v>0</v>
      </c>
      <c r="M219" s="5"/>
    </row>
    <row r="220" spans="1:16" ht="30.75" hidden="1" customHeight="1">
      <c r="A220" s="55">
        <v>3</v>
      </c>
      <c r="B220" s="56">
        <v>1</v>
      </c>
      <c r="C220" s="56">
        <v>3</v>
      </c>
      <c r="D220" s="55">
        <v>1</v>
      </c>
      <c r="E220" s="55">
        <v>1</v>
      </c>
      <c r="F220" s="57"/>
      <c r="G220" s="51" t="s">
        <v>155</v>
      </c>
      <c r="H220" s="40">
        <v>186</v>
      </c>
      <c r="I220" s="102">
        <f t="shared" si="20"/>
        <v>0</v>
      </c>
      <c r="J220" s="125">
        <f t="shared" si="20"/>
        <v>0</v>
      </c>
      <c r="K220" s="103">
        <f t="shared" si="20"/>
        <v>0</v>
      </c>
      <c r="L220" s="102">
        <f t="shared" si="20"/>
        <v>0</v>
      </c>
      <c r="M220" s="5"/>
    </row>
    <row r="221" spans="1:16" ht="27.75" hidden="1" customHeight="1">
      <c r="A221" s="55">
        <v>3</v>
      </c>
      <c r="B221" s="47">
        <v>1</v>
      </c>
      <c r="C221" s="55">
        <v>3</v>
      </c>
      <c r="D221" s="56">
        <v>1</v>
      </c>
      <c r="E221" s="56">
        <v>1</v>
      </c>
      <c r="F221" s="57">
        <v>1</v>
      </c>
      <c r="G221" s="51" t="s">
        <v>155</v>
      </c>
      <c r="H221" s="40">
        <v>187</v>
      </c>
      <c r="I221" s="124">
        <v>0</v>
      </c>
      <c r="J221" s="124">
        <v>0</v>
      </c>
      <c r="K221" s="124">
        <v>0</v>
      </c>
      <c r="L221" s="124">
        <v>0</v>
      </c>
      <c r="M221" s="5"/>
    </row>
    <row r="222" spans="1:16" ht="30.75" hidden="1" customHeight="1">
      <c r="A222" s="55">
        <v>3</v>
      </c>
      <c r="B222" s="47">
        <v>1</v>
      </c>
      <c r="C222" s="55">
        <v>3</v>
      </c>
      <c r="D222" s="56">
        <v>2</v>
      </c>
      <c r="E222" s="56"/>
      <c r="F222" s="57"/>
      <c r="G222" s="47" t="s">
        <v>156</v>
      </c>
      <c r="H222" s="40">
        <v>188</v>
      </c>
      <c r="I222" s="102">
        <f>I223</f>
        <v>0</v>
      </c>
      <c r="J222" s="125">
        <f>J223</f>
        <v>0</v>
      </c>
      <c r="K222" s="103">
        <f>K223</f>
        <v>0</v>
      </c>
      <c r="L222" s="102">
        <f>L223</f>
        <v>0</v>
      </c>
      <c r="M222" s="5"/>
    </row>
    <row r="223" spans="1:16" ht="27" hidden="1" customHeight="1">
      <c r="A223" s="44">
        <v>3</v>
      </c>
      <c r="B223" s="51">
        <v>1</v>
      </c>
      <c r="C223" s="44">
        <v>3</v>
      </c>
      <c r="D223" s="43">
        <v>2</v>
      </c>
      <c r="E223" s="43">
        <v>1</v>
      </c>
      <c r="F223" s="45"/>
      <c r="G223" s="47" t="s">
        <v>156</v>
      </c>
      <c r="H223" s="40">
        <v>189</v>
      </c>
      <c r="I223" s="102">
        <f t="shared" ref="I223:L223" si="21">SUM(I224:I229)</f>
        <v>0</v>
      </c>
      <c r="J223" s="102">
        <f t="shared" si="21"/>
        <v>0</v>
      </c>
      <c r="K223" s="102">
        <f t="shared" si="21"/>
        <v>0</v>
      </c>
      <c r="L223" s="102">
        <f t="shared" si="21"/>
        <v>0</v>
      </c>
      <c r="M223" s="85">
        <f t="shared" ref="M223:P223" si="22">SUM(M224:M229)</f>
        <v>0</v>
      </c>
      <c r="N223" s="85">
        <f t="shared" si="22"/>
        <v>0</v>
      </c>
      <c r="O223" s="85">
        <f t="shared" si="22"/>
        <v>0</v>
      </c>
      <c r="P223" s="85">
        <f t="shared" si="22"/>
        <v>0</v>
      </c>
    </row>
    <row r="224" spans="1:16" ht="24.75" hidden="1" customHeight="1">
      <c r="A224" s="55">
        <v>3</v>
      </c>
      <c r="B224" s="47">
        <v>1</v>
      </c>
      <c r="C224" s="55">
        <v>3</v>
      </c>
      <c r="D224" s="56">
        <v>2</v>
      </c>
      <c r="E224" s="56">
        <v>1</v>
      </c>
      <c r="F224" s="57">
        <v>1</v>
      </c>
      <c r="G224" s="47" t="s">
        <v>157</v>
      </c>
      <c r="H224" s="40">
        <v>190</v>
      </c>
      <c r="I224" s="106">
        <v>0</v>
      </c>
      <c r="J224" s="106">
        <v>0</v>
      </c>
      <c r="K224" s="106">
        <v>0</v>
      </c>
      <c r="L224" s="124">
        <v>0</v>
      </c>
      <c r="M224" s="5"/>
    </row>
    <row r="225" spans="1:13" ht="26.25" hidden="1" customHeight="1">
      <c r="A225" s="55">
        <v>3</v>
      </c>
      <c r="B225" s="47">
        <v>1</v>
      </c>
      <c r="C225" s="55">
        <v>3</v>
      </c>
      <c r="D225" s="56">
        <v>2</v>
      </c>
      <c r="E225" s="56">
        <v>1</v>
      </c>
      <c r="F225" s="57">
        <v>2</v>
      </c>
      <c r="G225" s="47" t="s">
        <v>158</v>
      </c>
      <c r="H225" s="40">
        <v>191</v>
      </c>
      <c r="I225" s="106">
        <v>0</v>
      </c>
      <c r="J225" s="106">
        <v>0</v>
      </c>
      <c r="K225" s="106">
        <v>0</v>
      </c>
      <c r="L225" s="106">
        <v>0</v>
      </c>
      <c r="M225" s="5"/>
    </row>
    <row r="226" spans="1:13" ht="26.25" hidden="1" customHeight="1">
      <c r="A226" s="55">
        <v>3</v>
      </c>
      <c r="B226" s="47">
        <v>1</v>
      </c>
      <c r="C226" s="55">
        <v>3</v>
      </c>
      <c r="D226" s="56">
        <v>2</v>
      </c>
      <c r="E226" s="56">
        <v>1</v>
      </c>
      <c r="F226" s="57">
        <v>3</v>
      </c>
      <c r="G226" s="47" t="s">
        <v>159</v>
      </c>
      <c r="H226" s="40">
        <v>192</v>
      </c>
      <c r="I226" s="106">
        <v>0</v>
      </c>
      <c r="J226" s="106">
        <v>0</v>
      </c>
      <c r="K226" s="106">
        <v>0</v>
      </c>
      <c r="L226" s="106">
        <v>0</v>
      </c>
      <c r="M226" s="5"/>
    </row>
    <row r="227" spans="1:13" ht="27.75" hidden="1" customHeight="1">
      <c r="A227" s="55">
        <v>3</v>
      </c>
      <c r="B227" s="47">
        <v>1</v>
      </c>
      <c r="C227" s="55">
        <v>3</v>
      </c>
      <c r="D227" s="56">
        <v>2</v>
      </c>
      <c r="E227" s="56">
        <v>1</v>
      </c>
      <c r="F227" s="57">
        <v>4</v>
      </c>
      <c r="G227" s="47" t="s">
        <v>160</v>
      </c>
      <c r="H227" s="40">
        <v>193</v>
      </c>
      <c r="I227" s="106">
        <v>0</v>
      </c>
      <c r="J227" s="106">
        <v>0</v>
      </c>
      <c r="K227" s="106">
        <v>0</v>
      </c>
      <c r="L227" s="124">
        <v>0</v>
      </c>
      <c r="M227" s="5"/>
    </row>
    <row r="228" spans="1:13" ht="29.25" hidden="1" customHeight="1">
      <c r="A228" s="55">
        <v>3</v>
      </c>
      <c r="B228" s="47">
        <v>1</v>
      </c>
      <c r="C228" s="55">
        <v>3</v>
      </c>
      <c r="D228" s="56">
        <v>2</v>
      </c>
      <c r="E228" s="56">
        <v>1</v>
      </c>
      <c r="F228" s="57">
        <v>5</v>
      </c>
      <c r="G228" s="51" t="s">
        <v>161</v>
      </c>
      <c r="H228" s="40">
        <v>194</v>
      </c>
      <c r="I228" s="106">
        <v>0</v>
      </c>
      <c r="J228" s="106">
        <v>0</v>
      </c>
      <c r="K228" s="106">
        <v>0</v>
      </c>
      <c r="L228" s="106">
        <v>0</v>
      </c>
      <c r="M228" s="5"/>
    </row>
    <row r="229" spans="1:13" ht="25.5" hidden="1" customHeight="1">
      <c r="A229" s="55">
        <v>3</v>
      </c>
      <c r="B229" s="47">
        <v>1</v>
      </c>
      <c r="C229" s="55">
        <v>3</v>
      </c>
      <c r="D229" s="56">
        <v>2</v>
      </c>
      <c r="E229" s="56">
        <v>1</v>
      </c>
      <c r="F229" s="57">
        <v>6</v>
      </c>
      <c r="G229" s="51" t="s">
        <v>156</v>
      </c>
      <c r="H229" s="40">
        <v>195</v>
      </c>
      <c r="I229" s="106">
        <v>0</v>
      </c>
      <c r="J229" s="106">
        <v>0</v>
      </c>
      <c r="K229" s="106">
        <v>0</v>
      </c>
      <c r="L229" s="124">
        <v>0</v>
      </c>
      <c r="M229" s="5"/>
    </row>
    <row r="230" spans="1:13" ht="27" hidden="1" customHeight="1">
      <c r="A230" s="44">
        <v>3</v>
      </c>
      <c r="B230" s="43">
        <v>1</v>
      </c>
      <c r="C230" s="43">
        <v>4</v>
      </c>
      <c r="D230" s="43"/>
      <c r="E230" s="43"/>
      <c r="F230" s="45"/>
      <c r="G230" s="51" t="s">
        <v>162</v>
      </c>
      <c r="H230" s="40">
        <v>196</v>
      </c>
      <c r="I230" s="111">
        <f t="shared" ref="I230:L232" si="23">I231</f>
        <v>0</v>
      </c>
      <c r="J230" s="112">
        <f t="shared" si="23"/>
        <v>0</v>
      </c>
      <c r="K230" s="113">
        <f t="shared" si="23"/>
        <v>0</v>
      </c>
      <c r="L230" s="113">
        <f t="shared" si="23"/>
        <v>0</v>
      </c>
      <c r="M230" s="5"/>
    </row>
    <row r="231" spans="1:13" ht="27" hidden="1" customHeight="1">
      <c r="A231" s="69">
        <v>3</v>
      </c>
      <c r="B231" s="78">
        <v>1</v>
      </c>
      <c r="C231" s="78">
        <v>4</v>
      </c>
      <c r="D231" s="78">
        <v>1</v>
      </c>
      <c r="E231" s="78"/>
      <c r="F231" s="79"/>
      <c r="G231" s="51" t="s">
        <v>162</v>
      </c>
      <c r="H231" s="40">
        <v>197</v>
      </c>
      <c r="I231" s="108">
        <f t="shared" si="23"/>
        <v>0</v>
      </c>
      <c r="J231" s="118">
        <f t="shared" si="23"/>
        <v>0</v>
      </c>
      <c r="K231" s="109">
        <f t="shared" si="23"/>
        <v>0</v>
      </c>
      <c r="L231" s="109">
        <f t="shared" si="23"/>
        <v>0</v>
      </c>
      <c r="M231" s="5"/>
    </row>
    <row r="232" spans="1:13" ht="27.75" hidden="1" customHeight="1">
      <c r="A232" s="55">
        <v>3</v>
      </c>
      <c r="B232" s="56">
        <v>1</v>
      </c>
      <c r="C232" s="56">
        <v>4</v>
      </c>
      <c r="D232" s="56">
        <v>1</v>
      </c>
      <c r="E232" s="56">
        <v>1</v>
      </c>
      <c r="F232" s="57"/>
      <c r="G232" s="51" t="s">
        <v>163</v>
      </c>
      <c r="H232" s="40">
        <v>198</v>
      </c>
      <c r="I232" s="102">
        <f t="shared" si="23"/>
        <v>0</v>
      </c>
      <c r="J232" s="125">
        <f t="shared" si="23"/>
        <v>0</v>
      </c>
      <c r="K232" s="103">
        <f t="shared" si="23"/>
        <v>0</v>
      </c>
      <c r="L232" s="103">
        <f t="shared" si="23"/>
        <v>0</v>
      </c>
      <c r="M232" s="5"/>
    </row>
    <row r="233" spans="1:13" ht="27" hidden="1" customHeight="1">
      <c r="A233" s="54">
        <v>3</v>
      </c>
      <c r="B233" s="55">
        <v>1</v>
      </c>
      <c r="C233" s="56">
        <v>4</v>
      </c>
      <c r="D233" s="56">
        <v>1</v>
      </c>
      <c r="E233" s="56">
        <v>1</v>
      </c>
      <c r="F233" s="57">
        <v>1</v>
      </c>
      <c r="G233" s="51" t="s">
        <v>163</v>
      </c>
      <c r="H233" s="40">
        <v>199</v>
      </c>
      <c r="I233" s="106">
        <v>0</v>
      </c>
      <c r="J233" s="106">
        <v>0</v>
      </c>
      <c r="K233" s="106">
        <v>0</v>
      </c>
      <c r="L233" s="106">
        <v>0</v>
      </c>
      <c r="M233" s="5"/>
    </row>
    <row r="234" spans="1:13" ht="26.25" hidden="1" customHeight="1">
      <c r="A234" s="54">
        <v>3</v>
      </c>
      <c r="B234" s="56">
        <v>1</v>
      </c>
      <c r="C234" s="56">
        <v>5</v>
      </c>
      <c r="D234" s="56"/>
      <c r="E234" s="56"/>
      <c r="F234" s="57"/>
      <c r="G234" s="47" t="s">
        <v>164</v>
      </c>
      <c r="H234" s="40">
        <v>200</v>
      </c>
      <c r="I234" s="102">
        <f t="shared" ref="I234:L235" si="24">I235</f>
        <v>0</v>
      </c>
      <c r="J234" s="102">
        <f t="shared" si="24"/>
        <v>0</v>
      </c>
      <c r="K234" s="102">
        <f t="shared" si="24"/>
        <v>0</v>
      </c>
      <c r="L234" s="102">
        <f t="shared" si="24"/>
        <v>0</v>
      </c>
      <c r="M234" s="5"/>
    </row>
    <row r="235" spans="1:13" ht="30" hidden="1" customHeight="1">
      <c r="A235" s="54">
        <v>3</v>
      </c>
      <c r="B235" s="56">
        <v>1</v>
      </c>
      <c r="C235" s="56">
        <v>5</v>
      </c>
      <c r="D235" s="56">
        <v>1</v>
      </c>
      <c r="E235" s="56"/>
      <c r="F235" s="57"/>
      <c r="G235" s="47" t="s">
        <v>164</v>
      </c>
      <c r="H235" s="40">
        <v>201</v>
      </c>
      <c r="I235" s="102">
        <f t="shared" si="24"/>
        <v>0</v>
      </c>
      <c r="J235" s="102">
        <f t="shared" si="24"/>
        <v>0</v>
      </c>
      <c r="K235" s="102">
        <f t="shared" si="24"/>
        <v>0</v>
      </c>
      <c r="L235" s="102">
        <f t="shared" si="24"/>
        <v>0</v>
      </c>
      <c r="M235" s="5"/>
    </row>
    <row r="236" spans="1:13" ht="27" hidden="1" customHeight="1">
      <c r="A236" s="54">
        <v>3</v>
      </c>
      <c r="B236" s="56">
        <v>1</v>
      </c>
      <c r="C236" s="56">
        <v>5</v>
      </c>
      <c r="D236" s="56">
        <v>1</v>
      </c>
      <c r="E236" s="56">
        <v>1</v>
      </c>
      <c r="F236" s="57"/>
      <c r="G236" s="47" t="s">
        <v>164</v>
      </c>
      <c r="H236" s="40">
        <v>202</v>
      </c>
      <c r="I236" s="102">
        <f>SUM(I237:I239)</f>
        <v>0</v>
      </c>
      <c r="J236" s="102">
        <f>SUM(J237:J239)</f>
        <v>0</v>
      </c>
      <c r="K236" s="102">
        <f>SUM(K237:K239)</f>
        <v>0</v>
      </c>
      <c r="L236" s="102">
        <f>SUM(L237:L239)</f>
        <v>0</v>
      </c>
      <c r="M236" s="5"/>
    </row>
    <row r="237" spans="1:13" ht="31.5" hidden="1" customHeight="1">
      <c r="A237" s="54">
        <v>3</v>
      </c>
      <c r="B237" s="56">
        <v>1</v>
      </c>
      <c r="C237" s="56">
        <v>5</v>
      </c>
      <c r="D237" s="56">
        <v>1</v>
      </c>
      <c r="E237" s="56">
        <v>1</v>
      </c>
      <c r="F237" s="57">
        <v>1</v>
      </c>
      <c r="G237" s="82" t="s">
        <v>165</v>
      </c>
      <c r="H237" s="40">
        <v>203</v>
      </c>
      <c r="I237" s="106">
        <v>0</v>
      </c>
      <c r="J237" s="106">
        <v>0</v>
      </c>
      <c r="K237" s="106">
        <v>0</v>
      </c>
      <c r="L237" s="106">
        <v>0</v>
      </c>
      <c r="M237" s="5"/>
    </row>
    <row r="238" spans="1:13" ht="25.5" hidden="1" customHeight="1">
      <c r="A238" s="54">
        <v>3</v>
      </c>
      <c r="B238" s="56">
        <v>1</v>
      </c>
      <c r="C238" s="56">
        <v>5</v>
      </c>
      <c r="D238" s="56">
        <v>1</v>
      </c>
      <c r="E238" s="56">
        <v>1</v>
      </c>
      <c r="F238" s="57">
        <v>2</v>
      </c>
      <c r="G238" s="82" t="s">
        <v>166</v>
      </c>
      <c r="H238" s="40">
        <v>204</v>
      </c>
      <c r="I238" s="106">
        <v>0</v>
      </c>
      <c r="J238" s="106">
        <v>0</v>
      </c>
      <c r="K238" s="106">
        <v>0</v>
      </c>
      <c r="L238" s="106">
        <v>0</v>
      </c>
      <c r="M238" s="5"/>
    </row>
    <row r="239" spans="1:13" ht="28.5" hidden="1" customHeight="1">
      <c r="A239" s="54">
        <v>3</v>
      </c>
      <c r="B239" s="56">
        <v>1</v>
      </c>
      <c r="C239" s="56">
        <v>5</v>
      </c>
      <c r="D239" s="56">
        <v>1</v>
      </c>
      <c r="E239" s="56">
        <v>1</v>
      </c>
      <c r="F239" s="57">
        <v>3</v>
      </c>
      <c r="G239" s="82" t="s">
        <v>167</v>
      </c>
      <c r="H239" s="40">
        <v>205</v>
      </c>
      <c r="I239" s="106">
        <v>0</v>
      </c>
      <c r="J239" s="106">
        <v>0</v>
      </c>
      <c r="K239" s="106">
        <v>0</v>
      </c>
      <c r="L239" s="106">
        <v>0</v>
      </c>
      <c r="M239" s="5"/>
    </row>
    <row r="240" spans="1:13" ht="41.25" hidden="1" customHeight="1">
      <c r="A240" s="36">
        <v>3</v>
      </c>
      <c r="B240" s="37">
        <v>2</v>
      </c>
      <c r="C240" s="37"/>
      <c r="D240" s="37"/>
      <c r="E240" s="37"/>
      <c r="F240" s="39"/>
      <c r="G240" s="38" t="s">
        <v>168</v>
      </c>
      <c r="H240" s="40">
        <v>206</v>
      </c>
      <c r="I240" s="102">
        <f>SUM(I241+I273)</f>
        <v>0</v>
      </c>
      <c r="J240" s="125">
        <f>SUM(J241+J273)</f>
        <v>0</v>
      </c>
      <c r="K240" s="103">
        <f>SUM(K241+K273)</f>
        <v>0</v>
      </c>
      <c r="L240" s="103">
        <f>SUM(L241+L273)</f>
        <v>0</v>
      </c>
      <c r="M240" s="5"/>
    </row>
    <row r="241" spans="1:13" ht="26.25" hidden="1" customHeight="1">
      <c r="A241" s="69">
        <v>3</v>
      </c>
      <c r="B241" s="77">
        <v>2</v>
      </c>
      <c r="C241" s="78">
        <v>1</v>
      </c>
      <c r="D241" s="78"/>
      <c r="E241" s="78"/>
      <c r="F241" s="79"/>
      <c r="G241" s="73" t="s">
        <v>169</v>
      </c>
      <c r="H241" s="40">
        <v>207</v>
      </c>
      <c r="I241" s="108">
        <f>SUM(I242+I251+I255+I259+I263+I266+I269)</f>
        <v>0</v>
      </c>
      <c r="J241" s="118">
        <f>SUM(J242+J251+J255+J259+J263+J266+J269)</f>
        <v>0</v>
      </c>
      <c r="K241" s="109">
        <f>SUM(K242+K251+K255+K259+K263+K266+K269)</f>
        <v>0</v>
      </c>
      <c r="L241" s="109">
        <f>SUM(L242+L251+L255+L259+L263+L266+L269)</f>
        <v>0</v>
      </c>
      <c r="M241" s="5"/>
    </row>
    <row r="242" spans="1:13" ht="30" hidden="1" customHeight="1">
      <c r="A242" s="55">
        <v>3</v>
      </c>
      <c r="B242" s="56">
        <v>2</v>
      </c>
      <c r="C242" s="56">
        <v>1</v>
      </c>
      <c r="D242" s="56">
        <v>1</v>
      </c>
      <c r="E242" s="56"/>
      <c r="F242" s="57"/>
      <c r="G242" s="47" t="s">
        <v>170</v>
      </c>
      <c r="H242" s="40">
        <v>208</v>
      </c>
      <c r="I242" s="108">
        <f>I243</f>
        <v>0</v>
      </c>
      <c r="J242" s="108">
        <f>J243</f>
        <v>0</v>
      </c>
      <c r="K242" s="108">
        <f>K243</f>
        <v>0</v>
      </c>
      <c r="L242" s="108">
        <f>L243</f>
        <v>0</v>
      </c>
      <c r="M242" s="5"/>
    </row>
    <row r="243" spans="1:13" ht="27" hidden="1" customHeight="1">
      <c r="A243" s="55">
        <v>3</v>
      </c>
      <c r="B243" s="55">
        <v>2</v>
      </c>
      <c r="C243" s="56">
        <v>1</v>
      </c>
      <c r="D243" s="56">
        <v>1</v>
      </c>
      <c r="E243" s="56">
        <v>1</v>
      </c>
      <c r="F243" s="57"/>
      <c r="G243" s="47" t="s">
        <v>171</v>
      </c>
      <c r="H243" s="40">
        <v>209</v>
      </c>
      <c r="I243" s="102">
        <f>SUM(I244:I244)</f>
        <v>0</v>
      </c>
      <c r="J243" s="125">
        <f>SUM(J244:J244)</f>
        <v>0</v>
      </c>
      <c r="K243" s="103">
        <f>SUM(K244:K244)</f>
        <v>0</v>
      </c>
      <c r="L243" s="103">
        <f>SUM(L244:L244)</f>
        <v>0</v>
      </c>
      <c r="M243" s="5"/>
    </row>
    <row r="244" spans="1:13" ht="25.5" hidden="1" customHeight="1">
      <c r="A244" s="69">
        <v>3</v>
      </c>
      <c r="B244" s="69">
        <v>2</v>
      </c>
      <c r="C244" s="78">
        <v>1</v>
      </c>
      <c r="D244" s="78">
        <v>1</v>
      </c>
      <c r="E244" s="78">
        <v>1</v>
      </c>
      <c r="F244" s="79">
        <v>1</v>
      </c>
      <c r="G244" s="73" t="s">
        <v>171</v>
      </c>
      <c r="H244" s="40">
        <v>210</v>
      </c>
      <c r="I244" s="106">
        <v>0</v>
      </c>
      <c r="J244" s="106">
        <v>0</v>
      </c>
      <c r="K244" s="106">
        <v>0</v>
      </c>
      <c r="L244" s="106">
        <v>0</v>
      </c>
      <c r="M244" s="5"/>
    </row>
    <row r="245" spans="1:13" ht="25.5" hidden="1" customHeight="1">
      <c r="A245" s="69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73" t="s">
        <v>172</v>
      </c>
      <c r="H245" s="40">
        <v>211</v>
      </c>
      <c r="I245" s="102">
        <f>SUM(I246:I247)</f>
        <v>0</v>
      </c>
      <c r="J245" s="102">
        <f>SUM(J246:J247)</f>
        <v>0</v>
      </c>
      <c r="K245" s="102">
        <f>SUM(K246:K247)</f>
        <v>0</v>
      </c>
      <c r="L245" s="102">
        <f>SUM(L246:L247)</f>
        <v>0</v>
      </c>
      <c r="M245" s="5"/>
    </row>
    <row r="246" spans="1:13" ht="24.75" hidden="1" customHeight="1">
      <c r="A246" s="69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73" t="s">
        <v>173</v>
      </c>
      <c r="H246" s="40">
        <v>212</v>
      </c>
      <c r="I246" s="106">
        <v>0</v>
      </c>
      <c r="J246" s="106">
        <v>0</v>
      </c>
      <c r="K246" s="106">
        <v>0</v>
      </c>
      <c r="L246" s="106">
        <v>0</v>
      </c>
      <c r="M246" s="5"/>
    </row>
    <row r="247" spans="1:13" ht="25.5" hidden="1" customHeight="1">
      <c r="A247" s="69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73" t="s">
        <v>174</v>
      </c>
      <c r="H247" s="40">
        <v>213</v>
      </c>
      <c r="I247" s="106">
        <v>0</v>
      </c>
      <c r="J247" s="106">
        <v>0</v>
      </c>
      <c r="K247" s="106">
        <v>0</v>
      </c>
      <c r="L247" s="106">
        <v>0</v>
      </c>
      <c r="M247" s="5"/>
    </row>
    <row r="248" spans="1:13" ht="25.5" hidden="1" customHeight="1">
      <c r="A248" s="69">
        <v>3</v>
      </c>
      <c r="B248" s="78">
        <v>2</v>
      </c>
      <c r="C248" s="78">
        <v>1</v>
      </c>
      <c r="D248" s="78">
        <v>1</v>
      </c>
      <c r="E248" s="78">
        <v>3</v>
      </c>
      <c r="F248" s="86"/>
      <c r="G248" s="73" t="s">
        <v>175</v>
      </c>
      <c r="H248" s="40">
        <v>214</v>
      </c>
      <c r="I248" s="102">
        <f>SUM(I249:I250)</f>
        <v>0</v>
      </c>
      <c r="J248" s="102">
        <f>SUM(J249:J250)</f>
        <v>0</v>
      </c>
      <c r="K248" s="102">
        <f>SUM(K249:K250)</f>
        <v>0</v>
      </c>
      <c r="L248" s="102">
        <f>SUM(L249:L250)</f>
        <v>0</v>
      </c>
      <c r="M248" s="5"/>
    </row>
    <row r="249" spans="1:13" ht="29.25" hidden="1" customHeight="1">
      <c r="A249" s="69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73" t="s">
        <v>176</v>
      </c>
      <c r="H249" s="40">
        <v>215</v>
      </c>
      <c r="I249" s="106">
        <v>0</v>
      </c>
      <c r="J249" s="106">
        <v>0</v>
      </c>
      <c r="K249" s="106">
        <v>0</v>
      </c>
      <c r="L249" s="106">
        <v>0</v>
      </c>
      <c r="M249" s="5"/>
    </row>
    <row r="250" spans="1:13" ht="25.5" hidden="1" customHeight="1">
      <c r="A250" s="69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73" t="s">
        <v>177</v>
      </c>
      <c r="H250" s="40">
        <v>216</v>
      </c>
      <c r="I250" s="106">
        <v>0</v>
      </c>
      <c r="J250" s="106">
        <v>0</v>
      </c>
      <c r="K250" s="106">
        <v>0</v>
      </c>
      <c r="L250" s="106">
        <v>0</v>
      </c>
      <c r="M250" s="5"/>
    </row>
    <row r="251" spans="1:13" ht="27" hidden="1" customHeight="1">
      <c r="A251" s="55">
        <v>3</v>
      </c>
      <c r="B251" s="56">
        <v>2</v>
      </c>
      <c r="C251" s="56">
        <v>1</v>
      </c>
      <c r="D251" s="56">
        <v>2</v>
      </c>
      <c r="E251" s="56"/>
      <c r="F251" s="57"/>
      <c r="G251" s="47" t="s">
        <v>178</v>
      </c>
      <c r="H251" s="40">
        <v>217</v>
      </c>
      <c r="I251" s="102">
        <f>I252</f>
        <v>0</v>
      </c>
      <c r="J251" s="102">
        <f>J252</f>
        <v>0</v>
      </c>
      <c r="K251" s="102">
        <f>K252</f>
        <v>0</v>
      </c>
      <c r="L251" s="102">
        <f>L252</f>
        <v>0</v>
      </c>
      <c r="M251" s="5"/>
    </row>
    <row r="252" spans="1:13" ht="27.75" hidden="1" customHeight="1">
      <c r="A252" s="55">
        <v>3</v>
      </c>
      <c r="B252" s="56">
        <v>2</v>
      </c>
      <c r="C252" s="56">
        <v>1</v>
      </c>
      <c r="D252" s="56">
        <v>2</v>
      </c>
      <c r="E252" s="56">
        <v>1</v>
      </c>
      <c r="F252" s="57"/>
      <c r="G252" s="47" t="s">
        <v>178</v>
      </c>
      <c r="H252" s="40">
        <v>218</v>
      </c>
      <c r="I252" s="102">
        <f>SUM(I253:I254)</f>
        <v>0</v>
      </c>
      <c r="J252" s="125">
        <f>SUM(J253:J254)</f>
        <v>0</v>
      </c>
      <c r="K252" s="103">
        <f>SUM(K253:K254)</f>
        <v>0</v>
      </c>
      <c r="L252" s="103">
        <f>SUM(L253:L254)</f>
        <v>0</v>
      </c>
      <c r="M252" s="5"/>
    </row>
    <row r="253" spans="1:13" ht="27" hidden="1" customHeight="1">
      <c r="A253" s="69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73" t="s">
        <v>179</v>
      </c>
      <c r="H253" s="40">
        <v>219</v>
      </c>
      <c r="I253" s="106">
        <v>0</v>
      </c>
      <c r="J253" s="106">
        <v>0</v>
      </c>
      <c r="K253" s="106">
        <v>0</v>
      </c>
      <c r="L253" s="106">
        <v>0</v>
      </c>
      <c r="M253" s="5"/>
    </row>
    <row r="254" spans="1:13" ht="25.5" hidden="1" customHeight="1">
      <c r="A254" s="55">
        <v>3</v>
      </c>
      <c r="B254" s="56">
        <v>2</v>
      </c>
      <c r="C254" s="56">
        <v>1</v>
      </c>
      <c r="D254" s="56">
        <v>2</v>
      </c>
      <c r="E254" s="56">
        <v>1</v>
      </c>
      <c r="F254" s="57">
        <v>2</v>
      </c>
      <c r="G254" s="47" t="s">
        <v>180</v>
      </c>
      <c r="H254" s="40">
        <v>220</v>
      </c>
      <c r="I254" s="106">
        <v>0</v>
      </c>
      <c r="J254" s="106">
        <v>0</v>
      </c>
      <c r="K254" s="106">
        <v>0</v>
      </c>
      <c r="L254" s="106">
        <v>0</v>
      </c>
      <c r="M254" s="5"/>
    </row>
    <row r="255" spans="1:13" ht="26.25" hidden="1" customHeight="1">
      <c r="A255" s="44">
        <v>3</v>
      </c>
      <c r="B255" s="43">
        <v>2</v>
      </c>
      <c r="C255" s="43">
        <v>1</v>
      </c>
      <c r="D255" s="43">
        <v>3</v>
      </c>
      <c r="E255" s="43"/>
      <c r="F255" s="45"/>
      <c r="G255" s="51" t="s">
        <v>181</v>
      </c>
      <c r="H255" s="40">
        <v>221</v>
      </c>
      <c r="I255" s="111">
        <f>I256</f>
        <v>0</v>
      </c>
      <c r="J255" s="112">
        <f>J256</f>
        <v>0</v>
      </c>
      <c r="K255" s="113">
        <f>K256</f>
        <v>0</v>
      </c>
      <c r="L255" s="113">
        <f>L256</f>
        <v>0</v>
      </c>
      <c r="M255" s="5"/>
    </row>
    <row r="256" spans="1:13" ht="29.25" hidden="1" customHeight="1">
      <c r="A256" s="55">
        <v>3</v>
      </c>
      <c r="B256" s="56">
        <v>2</v>
      </c>
      <c r="C256" s="56">
        <v>1</v>
      </c>
      <c r="D256" s="56">
        <v>3</v>
      </c>
      <c r="E256" s="56">
        <v>1</v>
      </c>
      <c r="F256" s="57"/>
      <c r="G256" s="51" t="s">
        <v>181</v>
      </c>
      <c r="H256" s="40">
        <v>222</v>
      </c>
      <c r="I256" s="102">
        <f>I257+I258</f>
        <v>0</v>
      </c>
      <c r="J256" s="102">
        <f>J257+J258</f>
        <v>0</v>
      </c>
      <c r="K256" s="102">
        <f>K257+K258</f>
        <v>0</v>
      </c>
      <c r="L256" s="102">
        <f>L257+L258</f>
        <v>0</v>
      </c>
      <c r="M256" s="5"/>
    </row>
    <row r="257" spans="1:13" ht="30" hidden="1" customHeight="1">
      <c r="A257" s="55">
        <v>3</v>
      </c>
      <c r="B257" s="56">
        <v>2</v>
      </c>
      <c r="C257" s="56">
        <v>1</v>
      </c>
      <c r="D257" s="56">
        <v>3</v>
      </c>
      <c r="E257" s="56">
        <v>1</v>
      </c>
      <c r="F257" s="57">
        <v>1</v>
      </c>
      <c r="G257" s="47" t="s">
        <v>182</v>
      </c>
      <c r="H257" s="40">
        <v>223</v>
      </c>
      <c r="I257" s="106">
        <v>0</v>
      </c>
      <c r="J257" s="106">
        <v>0</v>
      </c>
      <c r="K257" s="106">
        <v>0</v>
      </c>
      <c r="L257" s="106">
        <v>0</v>
      </c>
      <c r="M257" s="5"/>
    </row>
    <row r="258" spans="1:13" ht="27.75" hidden="1" customHeight="1">
      <c r="A258" s="55">
        <v>3</v>
      </c>
      <c r="B258" s="56">
        <v>2</v>
      </c>
      <c r="C258" s="56">
        <v>1</v>
      </c>
      <c r="D258" s="56">
        <v>3</v>
      </c>
      <c r="E258" s="56">
        <v>1</v>
      </c>
      <c r="F258" s="57">
        <v>2</v>
      </c>
      <c r="G258" s="47" t="s">
        <v>183</v>
      </c>
      <c r="H258" s="40">
        <v>224</v>
      </c>
      <c r="I258" s="124">
        <v>0</v>
      </c>
      <c r="J258" s="121">
        <v>0</v>
      </c>
      <c r="K258" s="124">
        <v>0</v>
      </c>
      <c r="L258" s="124">
        <v>0</v>
      </c>
      <c r="M258" s="5"/>
    </row>
    <row r="259" spans="1:13" ht="26.25" hidden="1" customHeight="1">
      <c r="A259" s="55">
        <v>3</v>
      </c>
      <c r="B259" s="56">
        <v>2</v>
      </c>
      <c r="C259" s="56">
        <v>1</v>
      </c>
      <c r="D259" s="56">
        <v>4</v>
      </c>
      <c r="E259" s="56"/>
      <c r="F259" s="57"/>
      <c r="G259" s="47" t="s">
        <v>184</v>
      </c>
      <c r="H259" s="40">
        <v>225</v>
      </c>
      <c r="I259" s="102">
        <f>I260</f>
        <v>0</v>
      </c>
      <c r="J259" s="103">
        <f>J260</f>
        <v>0</v>
      </c>
      <c r="K259" s="102">
        <f>K260</f>
        <v>0</v>
      </c>
      <c r="L259" s="103">
        <f>L260</f>
        <v>0</v>
      </c>
      <c r="M259" s="5"/>
    </row>
    <row r="260" spans="1:13" ht="27.75" hidden="1" customHeight="1">
      <c r="A260" s="44">
        <v>3</v>
      </c>
      <c r="B260" s="43">
        <v>2</v>
      </c>
      <c r="C260" s="43">
        <v>1</v>
      </c>
      <c r="D260" s="43">
        <v>4</v>
      </c>
      <c r="E260" s="43">
        <v>1</v>
      </c>
      <c r="F260" s="45"/>
      <c r="G260" s="51" t="s">
        <v>184</v>
      </c>
      <c r="H260" s="40">
        <v>226</v>
      </c>
      <c r="I260" s="111">
        <f>SUM(I261:I262)</f>
        <v>0</v>
      </c>
      <c r="J260" s="112">
        <f>SUM(J261:J262)</f>
        <v>0</v>
      </c>
      <c r="K260" s="113">
        <f>SUM(K261:K262)</f>
        <v>0</v>
      </c>
      <c r="L260" s="113">
        <f>SUM(L261:L262)</f>
        <v>0</v>
      </c>
      <c r="M260" s="5"/>
    </row>
    <row r="261" spans="1:13" ht="25.5" hidden="1" customHeight="1">
      <c r="A261" s="55">
        <v>3</v>
      </c>
      <c r="B261" s="56">
        <v>2</v>
      </c>
      <c r="C261" s="56">
        <v>1</v>
      </c>
      <c r="D261" s="56">
        <v>4</v>
      </c>
      <c r="E261" s="56">
        <v>1</v>
      </c>
      <c r="F261" s="57">
        <v>1</v>
      </c>
      <c r="G261" s="47" t="s">
        <v>185</v>
      </c>
      <c r="H261" s="40">
        <v>227</v>
      </c>
      <c r="I261" s="106">
        <v>0</v>
      </c>
      <c r="J261" s="106">
        <v>0</v>
      </c>
      <c r="K261" s="106">
        <v>0</v>
      </c>
      <c r="L261" s="106">
        <v>0</v>
      </c>
      <c r="M261" s="5"/>
    </row>
    <row r="262" spans="1:13" ht="27.75" hidden="1" customHeight="1">
      <c r="A262" s="55">
        <v>3</v>
      </c>
      <c r="B262" s="56">
        <v>2</v>
      </c>
      <c r="C262" s="56">
        <v>1</v>
      </c>
      <c r="D262" s="56">
        <v>4</v>
      </c>
      <c r="E262" s="56">
        <v>1</v>
      </c>
      <c r="F262" s="57">
        <v>2</v>
      </c>
      <c r="G262" s="47" t="s">
        <v>186</v>
      </c>
      <c r="H262" s="40">
        <v>228</v>
      </c>
      <c r="I262" s="106">
        <v>0</v>
      </c>
      <c r="J262" s="106">
        <v>0</v>
      </c>
      <c r="K262" s="106">
        <v>0</v>
      </c>
      <c r="L262" s="106">
        <v>0</v>
      </c>
      <c r="M262" s="5"/>
    </row>
    <row r="263" spans="1:13" ht="12.75" hidden="1" customHeight="1">
      <c r="A263" s="55">
        <v>3</v>
      </c>
      <c r="B263" s="56">
        <v>2</v>
      </c>
      <c r="C263" s="56">
        <v>1</v>
      </c>
      <c r="D263" s="56">
        <v>5</v>
      </c>
      <c r="E263" s="56"/>
      <c r="F263" s="57"/>
      <c r="G263" s="47" t="s">
        <v>187</v>
      </c>
      <c r="H263" s="40">
        <v>229</v>
      </c>
      <c r="I263" s="102">
        <f t="shared" ref="I263:L264" si="25">I264</f>
        <v>0</v>
      </c>
      <c r="J263" s="125">
        <f t="shared" si="25"/>
        <v>0</v>
      </c>
      <c r="K263" s="103">
        <f t="shared" si="25"/>
        <v>0</v>
      </c>
      <c r="L263" s="103">
        <f t="shared" si="25"/>
        <v>0</v>
      </c>
    </row>
    <row r="264" spans="1:13" ht="29.25" hidden="1" customHeight="1">
      <c r="A264" s="55">
        <v>3</v>
      </c>
      <c r="B264" s="56">
        <v>2</v>
      </c>
      <c r="C264" s="56">
        <v>1</v>
      </c>
      <c r="D264" s="56">
        <v>5</v>
      </c>
      <c r="E264" s="56">
        <v>1</v>
      </c>
      <c r="F264" s="57"/>
      <c r="G264" s="47" t="s">
        <v>187</v>
      </c>
      <c r="H264" s="40">
        <v>230</v>
      </c>
      <c r="I264" s="103">
        <f t="shared" si="25"/>
        <v>0</v>
      </c>
      <c r="J264" s="125">
        <f t="shared" si="25"/>
        <v>0</v>
      </c>
      <c r="K264" s="103">
        <f t="shared" si="25"/>
        <v>0</v>
      </c>
      <c r="L264" s="103">
        <f t="shared" si="25"/>
        <v>0</v>
      </c>
      <c r="M264" s="5"/>
    </row>
    <row r="265" spans="1:13" ht="12.75" hidden="1" customHeight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47" t="s">
        <v>187</v>
      </c>
      <c r="H265" s="40">
        <v>231</v>
      </c>
      <c r="I265" s="124">
        <v>0</v>
      </c>
      <c r="J265" s="124">
        <v>0</v>
      </c>
      <c r="K265" s="124">
        <v>0</v>
      </c>
      <c r="L265" s="124">
        <v>0</v>
      </c>
    </row>
    <row r="266" spans="1:13" ht="12.75" hidden="1" customHeight="1">
      <c r="A266" s="55">
        <v>3</v>
      </c>
      <c r="B266" s="56">
        <v>2</v>
      </c>
      <c r="C266" s="56">
        <v>1</v>
      </c>
      <c r="D266" s="56">
        <v>6</v>
      </c>
      <c r="E266" s="56"/>
      <c r="F266" s="57"/>
      <c r="G266" s="47" t="s">
        <v>188</v>
      </c>
      <c r="H266" s="40">
        <v>232</v>
      </c>
      <c r="I266" s="102">
        <f t="shared" ref="I266:L267" si="26">I267</f>
        <v>0</v>
      </c>
      <c r="J266" s="125">
        <f t="shared" si="26"/>
        <v>0</v>
      </c>
      <c r="K266" s="103">
        <f t="shared" si="26"/>
        <v>0</v>
      </c>
      <c r="L266" s="103">
        <f t="shared" si="26"/>
        <v>0</v>
      </c>
    </row>
    <row r="267" spans="1:13" ht="12.75" hidden="1" customHeight="1">
      <c r="A267" s="55">
        <v>3</v>
      </c>
      <c r="B267" s="55">
        <v>2</v>
      </c>
      <c r="C267" s="56">
        <v>1</v>
      </c>
      <c r="D267" s="56">
        <v>6</v>
      </c>
      <c r="E267" s="56">
        <v>1</v>
      </c>
      <c r="F267" s="57"/>
      <c r="G267" s="47" t="s">
        <v>188</v>
      </c>
      <c r="H267" s="40">
        <v>233</v>
      </c>
      <c r="I267" s="102">
        <f t="shared" si="26"/>
        <v>0</v>
      </c>
      <c r="J267" s="125">
        <f t="shared" si="26"/>
        <v>0</v>
      </c>
      <c r="K267" s="103">
        <f t="shared" si="26"/>
        <v>0</v>
      </c>
      <c r="L267" s="103">
        <f t="shared" si="26"/>
        <v>0</v>
      </c>
    </row>
    <row r="268" spans="1:13" ht="24" hidden="1" customHeight="1">
      <c r="A268" s="44">
        <v>3</v>
      </c>
      <c r="B268" s="44">
        <v>2</v>
      </c>
      <c r="C268" s="56">
        <v>1</v>
      </c>
      <c r="D268" s="56">
        <v>6</v>
      </c>
      <c r="E268" s="56">
        <v>1</v>
      </c>
      <c r="F268" s="57">
        <v>1</v>
      </c>
      <c r="G268" s="47" t="s">
        <v>188</v>
      </c>
      <c r="H268" s="40">
        <v>234</v>
      </c>
      <c r="I268" s="124">
        <v>0</v>
      </c>
      <c r="J268" s="124">
        <v>0</v>
      </c>
      <c r="K268" s="124">
        <v>0</v>
      </c>
      <c r="L268" s="124">
        <v>0</v>
      </c>
      <c r="M268" s="5"/>
    </row>
    <row r="269" spans="1:13" ht="27.75" hidden="1" customHeight="1">
      <c r="A269" s="55">
        <v>3</v>
      </c>
      <c r="B269" s="55">
        <v>2</v>
      </c>
      <c r="C269" s="56">
        <v>1</v>
      </c>
      <c r="D269" s="56">
        <v>7</v>
      </c>
      <c r="E269" s="56"/>
      <c r="F269" s="57"/>
      <c r="G269" s="47" t="s">
        <v>189</v>
      </c>
      <c r="H269" s="40">
        <v>235</v>
      </c>
      <c r="I269" s="102">
        <f>I270</f>
        <v>0</v>
      </c>
      <c r="J269" s="125">
        <f>J270</f>
        <v>0</v>
      </c>
      <c r="K269" s="103">
        <f>K270</f>
        <v>0</v>
      </c>
      <c r="L269" s="103">
        <f>L270</f>
        <v>0</v>
      </c>
      <c r="M269" s="5"/>
    </row>
    <row r="270" spans="1:13" ht="12.75" hidden="1" customHeight="1">
      <c r="A270" s="55">
        <v>3</v>
      </c>
      <c r="B270" s="56">
        <v>2</v>
      </c>
      <c r="C270" s="56">
        <v>1</v>
      </c>
      <c r="D270" s="56">
        <v>7</v>
      </c>
      <c r="E270" s="56">
        <v>1</v>
      </c>
      <c r="F270" s="57"/>
      <c r="G270" s="47" t="s">
        <v>189</v>
      </c>
      <c r="H270" s="40">
        <v>236</v>
      </c>
      <c r="I270" s="102">
        <f>I271+I272</f>
        <v>0</v>
      </c>
      <c r="J270" s="102">
        <f>J271+J272</f>
        <v>0</v>
      </c>
      <c r="K270" s="102">
        <f>K271+K272</f>
        <v>0</v>
      </c>
      <c r="L270" s="102">
        <f>L271+L272</f>
        <v>0</v>
      </c>
    </row>
    <row r="271" spans="1:13" ht="27" hidden="1" customHeight="1">
      <c r="A271" s="55">
        <v>3</v>
      </c>
      <c r="B271" s="56">
        <v>2</v>
      </c>
      <c r="C271" s="56">
        <v>1</v>
      </c>
      <c r="D271" s="56">
        <v>7</v>
      </c>
      <c r="E271" s="56">
        <v>1</v>
      </c>
      <c r="F271" s="57">
        <v>1</v>
      </c>
      <c r="G271" s="47" t="s">
        <v>190</v>
      </c>
      <c r="H271" s="40">
        <v>237</v>
      </c>
      <c r="I271" s="105">
        <v>0</v>
      </c>
      <c r="J271" s="106">
        <v>0</v>
      </c>
      <c r="K271" s="106">
        <v>0</v>
      </c>
      <c r="L271" s="106">
        <v>0</v>
      </c>
      <c r="M271" s="5"/>
    </row>
    <row r="272" spans="1:13" ht="24.75" hidden="1" customHeight="1">
      <c r="A272" s="55">
        <v>3</v>
      </c>
      <c r="B272" s="56">
        <v>2</v>
      </c>
      <c r="C272" s="56">
        <v>1</v>
      </c>
      <c r="D272" s="56">
        <v>7</v>
      </c>
      <c r="E272" s="56">
        <v>1</v>
      </c>
      <c r="F272" s="57">
        <v>2</v>
      </c>
      <c r="G272" s="47" t="s">
        <v>191</v>
      </c>
      <c r="H272" s="40">
        <v>238</v>
      </c>
      <c r="I272" s="106">
        <v>0</v>
      </c>
      <c r="J272" s="106">
        <v>0</v>
      </c>
      <c r="K272" s="106">
        <v>0</v>
      </c>
      <c r="L272" s="106">
        <v>0</v>
      </c>
      <c r="M272" s="5"/>
    </row>
    <row r="273" spans="1:13" ht="38.25" hidden="1" customHeight="1">
      <c r="A273" s="55">
        <v>3</v>
      </c>
      <c r="B273" s="56">
        <v>2</v>
      </c>
      <c r="C273" s="56">
        <v>2</v>
      </c>
      <c r="D273" s="87"/>
      <c r="E273" s="87"/>
      <c r="F273" s="88"/>
      <c r="G273" s="47" t="s">
        <v>192</v>
      </c>
      <c r="H273" s="40">
        <v>239</v>
      </c>
      <c r="I273" s="102">
        <f>SUM(I274+I283+I287+I291+I295+I298+I301)</f>
        <v>0</v>
      </c>
      <c r="J273" s="125">
        <f>SUM(J274+J283+J287+J291+J295+J298+J301)</f>
        <v>0</v>
      </c>
      <c r="K273" s="103">
        <f>SUM(K274+K283+K287+K291+K295+K298+K301)</f>
        <v>0</v>
      </c>
      <c r="L273" s="103">
        <f>SUM(L274+L283+L287+L291+L295+L298+L301)</f>
        <v>0</v>
      </c>
      <c r="M273" s="5"/>
    </row>
    <row r="274" spans="1:13" ht="12.75" hidden="1" customHeight="1">
      <c r="A274" s="55">
        <v>3</v>
      </c>
      <c r="B274" s="56">
        <v>2</v>
      </c>
      <c r="C274" s="56">
        <v>2</v>
      </c>
      <c r="D274" s="56">
        <v>1</v>
      </c>
      <c r="E274" s="56"/>
      <c r="F274" s="57"/>
      <c r="G274" s="47" t="s">
        <v>193</v>
      </c>
      <c r="H274" s="40">
        <v>240</v>
      </c>
      <c r="I274" s="102">
        <f>I275</f>
        <v>0</v>
      </c>
      <c r="J274" s="102">
        <f>J275</f>
        <v>0</v>
      </c>
      <c r="K274" s="102">
        <f>K275</f>
        <v>0</v>
      </c>
      <c r="L274" s="102">
        <f>L275</f>
        <v>0</v>
      </c>
    </row>
    <row r="275" spans="1:13" ht="12.75" hidden="1" customHeight="1">
      <c r="A275" s="54">
        <v>3</v>
      </c>
      <c r="B275" s="55">
        <v>2</v>
      </c>
      <c r="C275" s="56">
        <v>2</v>
      </c>
      <c r="D275" s="56">
        <v>1</v>
      </c>
      <c r="E275" s="56">
        <v>1</v>
      </c>
      <c r="F275" s="57"/>
      <c r="G275" s="47" t="s">
        <v>171</v>
      </c>
      <c r="H275" s="40">
        <v>241</v>
      </c>
      <c r="I275" s="102">
        <f>SUM(I276)</f>
        <v>0</v>
      </c>
      <c r="J275" s="102">
        <f>SUM(J276)</f>
        <v>0</v>
      </c>
      <c r="K275" s="102">
        <f>SUM(K276)</f>
        <v>0</v>
      </c>
      <c r="L275" s="102">
        <f>SUM(L276)</f>
        <v>0</v>
      </c>
    </row>
    <row r="276" spans="1:13" ht="12.75" hidden="1" customHeight="1">
      <c r="A276" s="54">
        <v>3</v>
      </c>
      <c r="B276" s="55">
        <v>2</v>
      </c>
      <c r="C276" s="56">
        <v>2</v>
      </c>
      <c r="D276" s="56">
        <v>1</v>
      </c>
      <c r="E276" s="56">
        <v>1</v>
      </c>
      <c r="F276" s="57">
        <v>1</v>
      </c>
      <c r="G276" s="47" t="s">
        <v>171</v>
      </c>
      <c r="H276" s="40">
        <v>242</v>
      </c>
      <c r="I276" s="106">
        <v>0</v>
      </c>
      <c r="J276" s="106">
        <v>0</v>
      </c>
      <c r="K276" s="106">
        <v>0</v>
      </c>
      <c r="L276" s="106">
        <v>0</v>
      </c>
    </row>
    <row r="277" spans="1:13" ht="24" hidden="1" customHeight="1">
      <c r="A277" s="54">
        <v>3</v>
      </c>
      <c r="B277" s="55">
        <v>2</v>
      </c>
      <c r="C277" s="56">
        <v>2</v>
      </c>
      <c r="D277" s="56">
        <v>1</v>
      </c>
      <c r="E277" s="56">
        <v>2</v>
      </c>
      <c r="F277" s="57"/>
      <c r="G277" s="47" t="s">
        <v>194</v>
      </c>
      <c r="H277" s="40">
        <v>243</v>
      </c>
      <c r="I277" s="102">
        <f>SUM(I278:I279)</f>
        <v>0</v>
      </c>
      <c r="J277" s="102">
        <f>SUM(J278:J279)</f>
        <v>0</v>
      </c>
      <c r="K277" s="102">
        <f>SUM(K278:K279)</f>
        <v>0</v>
      </c>
      <c r="L277" s="102">
        <f>SUM(L278:L279)</f>
        <v>0</v>
      </c>
      <c r="M277" s="5"/>
    </row>
    <row r="278" spans="1:13" ht="24" hidden="1" customHeight="1">
      <c r="A278" s="54">
        <v>3</v>
      </c>
      <c r="B278" s="55">
        <v>2</v>
      </c>
      <c r="C278" s="56">
        <v>2</v>
      </c>
      <c r="D278" s="56">
        <v>1</v>
      </c>
      <c r="E278" s="56">
        <v>2</v>
      </c>
      <c r="F278" s="57">
        <v>1</v>
      </c>
      <c r="G278" s="47" t="s">
        <v>173</v>
      </c>
      <c r="H278" s="40">
        <v>244</v>
      </c>
      <c r="I278" s="106">
        <v>0</v>
      </c>
      <c r="J278" s="105">
        <v>0</v>
      </c>
      <c r="K278" s="106">
        <v>0</v>
      </c>
      <c r="L278" s="106">
        <v>0</v>
      </c>
      <c r="M278" s="5"/>
    </row>
    <row r="279" spans="1:13" ht="32.25" hidden="1" customHeight="1">
      <c r="A279" s="54">
        <v>3</v>
      </c>
      <c r="B279" s="55">
        <v>2</v>
      </c>
      <c r="C279" s="56">
        <v>2</v>
      </c>
      <c r="D279" s="56">
        <v>1</v>
      </c>
      <c r="E279" s="56">
        <v>2</v>
      </c>
      <c r="F279" s="57">
        <v>2</v>
      </c>
      <c r="G279" s="47" t="s">
        <v>174</v>
      </c>
      <c r="H279" s="40">
        <v>245</v>
      </c>
      <c r="I279" s="106">
        <v>0</v>
      </c>
      <c r="J279" s="105">
        <v>0</v>
      </c>
      <c r="K279" s="106">
        <v>0</v>
      </c>
      <c r="L279" s="106">
        <v>0</v>
      </c>
      <c r="M279" s="5"/>
    </row>
    <row r="280" spans="1:13" ht="27" hidden="1" customHeight="1">
      <c r="A280" s="54">
        <v>3</v>
      </c>
      <c r="B280" s="55">
        <v>2</v>
      </c>
      <c r="C280" s="56">
        <v>2</v>
      </c>
      <c r="D280" s="56">
        <v>1</v>
      </c>
      <c r="E280" s="56">
        <v>3</v>
      </c>
      <c r="F280" s="57"/>
      <c r="G280" s="47" t="s">
        <v>175</v>
      </c>
      <c r="H280" s="40">
        <v>246</v>
      </c>
      <c r="I280" s="102">
        <f>SUM(I281:I282)</f>
        <v>0</v>
      </c>
      <c r="J280" s="102">
        <f>SUM(J281:J282)</f>
        <v>0</v>
      </c>
      <c r="K280" s="102">
        <f>SUM(K281:K282)</f>
        <v>0</v>
      </c>
      <c r="L280" s="102">
        <f>SUM(L281:L282)</f>
        <v>0</v>
      </c>
      <c r="M280" s="5"/>
    </row>
    <row r="281" spans="1:13" ht="27.75" hidden="1" customHeight="1">
      <c r="A281" s="54">
        <v>3</v>
      </c>
      <c r="B281" s="55">
        <v>2</v>
      </c>
      <c r="C281" s="56">
        <v>2</v>
      </c>
      <c r="D281" s="56">
        <v>1</v>
      </c>
      <c r="E281" s="56">
        <v>3</v>
      </c>
      <c r="F281" s="57">
        <v>1</v>
      </c>
      <c r="G281" s="47" t="s">
        <v>176</v>
      </c>
      <c r="H281" s="40">
        <v>247</v>
      </c>
      <c r="I281" s="106">
        <v>0</v>
      </c>
      <c r="J281" s="105">
        <v>0</v>
      </c>
      <c r="K281" s="106">
        <v>0</v>
      </c>
      <c r="L281" s="106">
        <v>0</v>
      </c>
      <c r="M281" s="5"/>
    </row>
    <row r="282" spans="1:13" ht="27" hidden="1" customHeight="1">
      <c r="A282" s="54">
        <v>3</v>
      </c>
      <c r="B282" s="55">
        <v>2</v>
      </c>
      <c r="C282" s="56">
        <v>2</v>
      </c>
      <c r="D282" s="56">
        <v>1</v>
      </c>
      <c r="E282" s="56">
        <v>3</v>
      </c>
      <c r="F282" s="57">
        <v>2</v>
      </c>
      <c r="G282" s="47" t="s">
        <v>195</v>
      </c>
      <c r="H282" s="40">
        <v>248</v>
      </c>
      <c r="I282" s="106">
        <v>0</v>
      </c>
      <c r="J282" s="105">
        <v>0</v>
      </c>
      <c r="K282" s="106">
        <v>0</v>
      </c>
      <c r="L282" s="106">
        <v>0</v>
      </c>
      <c r="M282" s="5"/>
    </row>
    <row r="283" spans="1:13" ht="25.5" hidden="1" customHeight="1">
      <c r="A283" s="54">
        <v>3</v>
      </c>
      <c r="B283" s="55">
        <v>2</v>
      </c>
      <c r="C283" s="56">
        <v>2</v>
      </c>
      <c r="D283" s="56">
        <v>2</v>
      </c>
      <c r="E283" s="56"/>
      <c r="F283" s="57"/>
      <c r="G283" s="47" t="s">
        <v>196</v>
      </c>
      <c r="H283" s="40">
        <v>249</v>
      </c>
      <c r="I283" s="102">
        <f>I284</f>
        <v>0</v>
      </c>
      <c r="J283" s="103">
        <f>J284</f>
        <v>0</v>
      </c>
      <c r="K283" s="102">
        <f>K284</f>
        <v>0</v>
      </c>
      <c r="L283" s="103">
        <f>L284</f>
        <v>0</v>
      </c>
      <c r="M283" s="5"/>
    </row>
    <row r="284" spans="1:13" ht="32.25" hidden="1" customHeight="1">
      <c r="A284" s="55">
        <v>3</v>
      </c>
      <c r="B284" s="56">
        <v>2</v>
      </c>
      <c r="C284" s="43">
        <v>2</v>
      </c>
      <c r="D284" s="43">
        <v>2</v>
      </c>
      <c r="E284" s="43">
        <v>1</v>
      </c>
      <c r="F284" s="45"/>
      <c r="G284" s="47" t="s">
        <v>196</v>
      </c>
      <c r="H284" s="40">
        <v>250</v>
      </c>
      <c r="I284" s="111">
        <f>SUM(I285:I286)</f>
        <v>0</v>
      </c>
      <c r="J284" s="112">
        <f>SUM(J285:J286)</f>
        <v>0</v>
      </c>
      <c r="K284" s="113">
        <f>SUM(K285:K286)</f>
        <v>0</v>
      </c>
      <c r="L284" s="113">
        <f>SUM(L285:L286)</f>
        <v>0</v>
      </c>
      <c r="M284" s="5"/>
    </row>
    <row r="285" spans="1:13" ht="25.5" hidden="1" customHeight="1">
      <c r="A285" s="55">
        <v>3</v>
      </c>
      <c r="B285" s="56">
        <v>2</v>
      </c>
      <c r="C285" s="56">
        <v>2</v>
      </c>
      <c r="D285" s="56">
        <v>2</v>
      </c>
      <c r="E285" s="56">
        <v>1</v>
      </c>
      <c r="F285" s="57">
        <v>1</v>
      </c>
      <c r="G285" s="47" t="s">
        <v>197</v>
      </c>
      <c r="H285" s="40">
        <v>251</v>
      </c>
      <c r="I285" s="106">
        <v>0</v>
      </c>
      <c r="J285" s="106">
        <v>0</v>
      </c>
      <c r="K285" s="106">
        <v>0</v>
      </c>
      <c r="L285" s="106">
        <v>0</v>
      </c>
      <c r="M285" s="5"/>
    </row>
    <row r="286" spans="1:13" ht="25.5" hidden="1" customHeight="1">
      <c r="A286" s="55">
        <v>3</v>
      </c>
      <c r="B286" s="56">
        <v>2</v>
      </c>
      <c r="C286" s="56">
        <v>2</v>
      </c>
      <c r="D286" s="56">
        <v>2</v>
      </c>
      <c r="E286" s="56">
        <v>1</v>
      </c>
      <c r="F286" s="57">
        <v>2</v>
      </c>
      <c r="G286" s="54" t="s">
        <v>198</v>
      </c>
      <c r="H286" s="40">
        <v>252</v>
      </c>
      <c r="I286" s="106">
        <v>0</v>
      </c>
      <c r="J286" s="106">
        <v>0</v>
      </c>
      <c r="K286" s="106">
        <v>0</v>
      </c>
      <c r="L286" s="106">
        <v>0</v>
      </c>
      <c r="M286" s="5"/>
    </row>
    <row r="287" spans="1:13" ht="25.5" hidden="1" customHeight="1">
      <c r="A287" s="55">
        <v>3</v>
      </c>
      <c r="B287" s="56">
        <v>2</v>
      </c>
      <c r="C287" s="56">
        <v>2</v>
      </c>
      <c r="D287" s="56">
        <v>3</v>
      </c>
      <c r="E287" s="56"/>
      <c r="F287" s="57"/>
      <c r="G287" s="47" t="s">
        <v>199</v>
      </c>
      <c r="H287" s="40">
        <v>253</v>
      </c>
      <c r="I287" s="102">
        <f>I288</f>
        <v>0</v>
      </c>
      <c r="J287" s="125">
        <f>J288</f>
        <v>0</v>
      </c>
      <c r="K287" s="103">
        <f>K288</f>
        <v>0</v>
      </c>
      <c r="L287" s="103">
        <f>L288</f>
        <v>0</v>
      </c>
      <c r="M287" s="5"/>
    </row>
    <row r="288" spans="1:13" ht="30" hidden="1" customHeight="1">
      <c r="A288" s="44">
        <v>3</v>
      </c>
      <c r="B288" s="56">
        <v>2</v>
      </c>
      <c r="C288" s="56">
        <v>2</v>
      </c>
      <c r="D288" s="56">
        <v>3</v>
      </c>
      <c r="E288" s="56">
        <v>1</v>
      </c>
      <c r="F288" s="57"/>
      <c r="G288" s="47" t="s">
        <v>199</v>
      </c>
      <c r="H288" s="40">
        <v>254</v>
      </c>
      <c r="I288" s="102">
        <f>I289+I290</f>
        <v>0</v>
      </c>
      <c r="J288" s="102">
        <f>J289+J290</f>
        <v>0</v>
      </c>
      <c r="K288" s="102">
        <f>K289+K290</f>
        <v>0</v>
      </c>
      <c r="L288" s="102">
        <f>L289+L290</f>
        <v>0</v>
      </c>
      <c r="M288" s="5"/>
    </row>
    <row r="289" spans="1:13" ht="31.5" hidden="1" customHeight="1">
      <c r="A289" s="44">
        <v>3</v>
      </c>
      <c r="B289" s="56">
        <v>2</v>
      </c>
      <c r="C289" s="56">
        <v>2</v>
      </c>
      <c r="D289" s="56">
        <v>3</v>
      </c>
      <c r="E289" s="56">
        <v>1</v>
      </c>
      <c r="F289" s="57">
        <v>1</v>
      </c>
      <c r="G289" s="47" t="s">
        <v>200</v>
      </c>
      <c r="H289" s="40">
        <v>255</v>
      </c>
      <c r="I289" s="106">
        <v>0</v>
      </c>
      <c r="J289" s="106">
        <v>0</v>
      </c>
      <c r="K289" s="106">
        <v>0</v>
      </c>
      <c r="L289" s="106">
        <v>0</v>
      </c>
      <c r="M289" s="5"/>
    </row>
    <row r="290" spans="1:13" ht="25.5" hidden="1" customHeight="1">
      <c r="A290" s="44">
        <v>3</v>
      </c>
      <c r="B290" s="56">
        <v>2</v>
      </c>
      <c r="C290" s="56">
        <v>2</v>
      </c>
      <c r="D290" s="56">
        <v>3</v>
      </c>
      <c r="E290" s="56">
        <v>1</v>
      </c>
      <c r="F290" s="57">
        <v>2</v>
      </c>
      <c r="G290" s="47" t="s">
        <v>201</v>
      </c>
      <c r="H290" s="40">
        <v>256</v>
      </c>
      <c r="I290" s="106">
        <v>0</v>
      </c>
      <c r="J290" s="106">
        <v>0</v>
      </c>
      <c r="K290" s="106">
        <v>0</v>
      </c>
      <c r="L290" s="106">
        <v>0</v>
      </c>
      <c r="M290" s="5"/>
    </row>
    <row r="291" spans="1:13" ht="27" hidden="1" customHeight="1">
      <c r="A291" s="55">
        <v>3</v>
      </c>
      <c r="B291" s="56">
        <v>2</v>
      </c>
      <c r="C291" s="56">
        <v>2</v>
      </c>
      <c r="D291" s="56">
        <v>4</v>
      </c>
      <c r="E291" s="56"/>
      <c r="F291" s="57"/>
      <c r="G291" s="47" t="s">
        <v>202</v>
      </c>
      <c r="H291" s="40">
        <v>257</v>
      </c>
      <c r="I291" s="102">
        <f>I292</f>
        <v>0</v>
      </c>
      <c r="J291" s="125">
        <f>J292</f>
        <v>0</v>
      </c>
      <c r="K291" s="103">
        <f>K292</f>
        <v>0</v>
      </c>
      <c r="L291" s="103">
        <f>L292</f>
        <v>0</v>
      </c>
      <c r="M291" s="5"/>
    </row>
    <row r="292" spans="1:13" ht="12.75" hidden="1" customHeight="1">
      <c r="A292" s="55">
        <v>3</v>
      </c>
      <c r="B292" s="56">
        <v>2</v>
      </c>
      <c r="C292" s="56">
        <v>2</v>
      </c>
      <c r="D292" s="56">
        <v>4</v>
      </c>
      <c r="E292" s="56">
        <v>1</v>
      </c>
      <c r="F292" s="57"/>
      <c r="G292" s="47" t="s">
        <v>202</v>
      </c>
      <c r="H292" s="40">
        <v>258</v>
      </c>
      <c r="I292" s="102">
        <f>SUM(I293:I294)</f>
        <v>0</v>
      </c>
      <c r="J292" s="125">
        <f>SUM(J293:J294)</f>
        <v>0</v>
      </c>
      <c r="K292" s="103">
        <f>SUM(K293:K294)</f>
        <v>0</v>
      </c>
      <c r="L292" s="103">
        <f>SUM(L293:L294)</f>
        <v>0</v>
      </c>
    </row>
    <row r="293" spans="1:13" ht="30.75" hidden="1" customHeight="1">
      <c r="A293" s="55">
        <v>3</v>
      </c>
      <c r="B293" s="56">
        <v>2</v>
      </c>
      <c r="C293" s="56">
        <v>2</v>
      </c>
      <c r="D293" s="56">
        <v>4</v>
      </c>
      <c r="E293" s="56">
        <v>1</v>
      </c>
      <c r="F293" s="57">
        <v>1</v>
      </c>
      <c r="G293" s="47" t="s">
        <v>203</v>
      </c>
      <c r="H293" s="40">
        <v>259</v>
      </c>
      <c r="I293" s="106">
        <v>0</v>
      </c>
      <c r="J293" s="106">
        <v>0</v>
      </c>
      <c r="K293" s="106">
        <v>0</v>
      </c>
      <c r="L293" s="106">
        <v>0</v>
      </c>
      <c r="M293" s="5"/>
    </row>
    <row r="294" spans="1:13" ht="27.75" hidden="1" customHeight="1">
      <c r="A294" s="44">
        <v>3</v>
      </c>
      <c r="B294" s="43">
        <v>2</v>
      </c>
      <c r="C294" s="43">
        <v>2</v>
      </c>
      <c r="D294" s="43">
        <v>4</v>
      </c>
      <c r="E294" s="43">
        <v>1</v>
      </c>
      <c r="F294" s="45">
        <v>2</v>
      </c>
      <c r="G294" s="54" t="s">
        <v>204</v>
      </c>
      <c r="H294" s="40">
        <v>260</v>
      </c>
      <c r="I294" s="106">
        <v>0</v>
      </c>
      <c r="J294" s="106">
        <v>0</v>
      </c>
      <c r="K294" s="106">
        <v>0</v>
      </c>
      <c r="L294" s="106">
        <v>0</v>
      </c>
      <c r="M294" s="5"/>
    </row>
    <row r="295" spans="1:13" ht="28.5" hidden="1" customHeight="1">
      <c r="A295" s="55">
        <v>3</v>
      </c>
      <c r="B295" s="56">
        <v>2</v>
      </c>
      <c r="C295" s="56">
        <v>2</v>
      </c>
      <c r="D295" s="56">
        <v>5</v>
      </c>
      <c r="E295" s="56"/>
      <c r="F295" s="57"/>
      <c r="G295" s="47" t="s">
        <v>205</v>
      </c>
      <c r="H295" s="40">
        <v>261</v>
      </c>
      <c r="I295" s="102">
        <f t="shared" ref="I295:L296" si="27">I296</f>
        <v>0</v>
      </c>
      <c r="J295" s="125">
        <f t="shared" si="27"/>
        <v>0</v>
      </c>
      <c r="K295" s="103">
        <f t="shared" si="27"/>
        <v>0</v>
      </c>
      <c r="L295" s="103">
        <f t="shared" si="27"/>
        <v>0</v>
      </c>
      <c r="M295" s="5"/>
    </row>
    <row r="296" spans="1:13" ht="26.25" hidden="1" customHeight="1">
      <c r="A296" s="55">
        <v>3</v>
      </c>
      <c r="B296" s="56">
        <v>2</v>
      </c>
      <c r="C296" s="56">
        <v>2</v>
      </c>
      <c r="D296" s="56">
        <v>5</v>
      </c>
      <c r="E296" s="56">
        <v>1</v>
      </c>
      <c r="F296" s="57"/>
      <c r="G296" s="47" t="s">
        <v>205</v>
      </c>
      <c r="H296" s="40">
        <v>262</v>
      </c>
      <c r="I296" s="102">
        <f t="shared" si="27"/>
        <v>0</v>
      </c>
      <c r="J296" s="125">
        <f t="shared" si="27"/>
        <v>0</v>
      </c>
      <c r="K296" s="103">
        <f t="shared" si="27"/>
        <v>0</v>
      </c>
      <c r="L296" s="103">
        <f t="shared" si="27"/>
        <v>0</v>
      </c>
      <c r="M296" s="5"/>
    </row>
    <row r="297" spans="1:13" ht="26.25" hidden="1" customHeight="1">
      <c r="A297" s="55">
        <v>3</v>
      </c>
      <c r="B297" s="56">
        <v>2</v>
      </c>
      <c r="C297" s="56">
        <v>2</v>
      </c>
      <c r="D297" s="56">
        <v>5</v>
      </c>
      <c r="E297" s="56">
        <v>1</v>
      </c>
      <c r="F297" s="57">
        <v>1</v>
      </c>
      <c r="G297" s="47" t="s">
        <v>205</v>
      </c>
      <c r="H297" s="40">
        <v>263</v>
      </c>
      <c r="I297" s="106">
        <v>0</v>
      </c>
      <c r="J297" s="106">
        <v>0</v>
      </c>
      <c r="K297" s="106">
        <v>0</v>
      </c>
      <c r="L297" s="106">
        <v>0</v>
      </c>
      <c r="M297" s="5"/>
    </row>
    <row r="298" spans="1:13" ht="26.25" hidden="1" customHeight="1">
      <c r="A298" s="55">
        <v>3</v>
      </c>
      <c r="B298" s="56">
        <v>2</v>
      </c>
      <c r="C298" s="56">
        <v>2</v>
      </c>
      <c r="D298" s="56">
        <v>6</v>
      </c>
      <c r="E298" s="56"/>
      <c r="F298" s="57"/>
      <c r="G298" s="47" t="s">
        <v>188</v>
      </c>
      <c r="H298" s="40">
        <v>264</v>
      </c>
      <c r="I298" s="102">
        <f t="shared" ref="I298:L299" si="28">I299</f>
        <v>0</v>
      </c>
      <c r="J298" s="128">
        <f t="shared" si="28"/>
        <v>0</v>
      </c>
      <c r="K298" s="103">
        <f t="shared" si="28"/>
        <v>0</v>
      </c>
      <c r="L298" s="103">
        <f t="shared" si="28"/>
        <v>0</v>
      </c>
      <c r="M298" s="5"/>
    </row>
    <row r="299" spans="1:13" ht="30" hidden="1" customHeight="1">
      <c r="A299" s="55">
        <v>3</v>
      </c>
      <c r="B299" s="56">
        <v>2</v>
      </c>
      <c r="C299" s="56">
        <v>2</v>
      </c>
      <c r="D299" s="56">
        <v>6</v>
      </c>
      <c r="E299" s="56">
        <v>1</v>
      </c>
      <c r="F299" s="57"/>
      <c r="G299" s="47" t="s">
        <v>188</v>
      </c>
      <c r="H299" s="40">
        <v>265</v>
      </c>
      <c r="I299" s="102">
        <f t="shared" si="28"/>
        <v>0</v>
      </c>
      <c r="J299" s="128">
        <f t="shared" si="28"/>
        <v>0</v>
      </c>
      <c r="K299" s="103">
        <f t="shared" si="28"/>
        <v>0</v>
      </c>
      <c r="L299" s="103">
        <f t="shared" si="28"/>
        <v>0</v>
      </c>
      <c r="M299" s="5"/>
    </row>
    <row r="300" spans="1:13" ht="24.75" hidden="1" customHeight="1">
      <c r="A300" s="55">
        <v>3</v>
      </c>
      <c r="B300" s="78">
        <v>2</v>
      </c>
      <c r="C300" s="78">
        <v>2</v>
      </c>
      <c r="D300" s="56">
        <v>6</v>
      </c>
      <c r="E300" s="78">
        <v>1</v>
      </c>
      <c r="F300" s="79">
        <v>1</v>
      </c>
      <c r="G300" s="73" t="s">
        <v>188</v>
      </c>
      <c r="H300" s="40">
        <v>266</v>
      </c>
      <c r="I300" s="106">
        <v>0</v>
      </c>
      <c r="J300" s="106">
        <v>0</v>
      </c>
      <c r="K300" s="106">
        <v>0</v>
      </c>
      <c r="L300" s="106">
        <v>0</v>
      </c>
      <c r="M300" s="5"/>
    </row>
    <row r="301" spans="1:13" ht="29.25" hidden="1" customHeight="1">
      <c r="A301" s="54">
        <v>3</v>
      </c>
      <c r="B301" s="55">
        <v>2</v>
      </c>
      <c r="C301" s="56">
        <v>2</v>
      </c>
      <c r="D301" s="56">
        <v>7</v>
      </c>
      <c r="E301" s="56"/>
      <c r="F301" s="57"/>
      <c r="G301" s="47" t="s">
        <v>189</v>
      </c>
      <c r="H301" s="40">
        <v>267</v>
      </c>
      <c r="I301" s="102">
        <f>I302</f>
        <v>0</v>
      </c>
      <c r="J301" s="128">
        <f>J302</f>
        <v>0</v>
      </c>
      <c r="K301" s="103">
        <f>K302</f>
        <v>0</v>
      </c>
      <c r="L301" s="103">
        <f>L302</f>
        <v>0</v>
      </c>
      <c r="M301" s="5"/>
    </row>
    <row r="302" spans="1:13" ht="26.25" hidden="1" customHeight="1">
      <c r="A302" s="54">
        <v>3</v>
      </c>
      <c r="B302" s="55">
        <v>2</v>
      </c>
      <c r="C302" s="56">
        <v>2</v>
      </c>
      <c r="D302" s="56">
        <v>7</v>
      </c>
      <c r="E302" s="56">
        <v>1</v>
      </c>
      <c r="F302" s="57"/>
      <c r="G302" s="47" t="s">
        <v>189</v>
      </c>
      <c r="H302" s="40">
        <v>268</v>
      </c>
      <c r="I302" s="102">
        <f>I303+I304</f>
        <v>0</v>
      </c>
      <c r="J302" s="102">
        <f>J303+J304</f>
        <v>0</v>
      </c>
      <c r="K302" s="102">
        <f>K303+K304</f>
        <v>0</v>
      </c>
      <c r="L302" s="102">
        <f>L303+L304</f>
        <v>0</v>
      </c>
      <c r="M302" s="5"/>
    </row>
    <row r="303" spans="1:13" ht="27.75" hidden="1" customHeight="1">
      <c r="A303" s="54">
        <v>3</v>
      </c>
      <c r="B303" s="55">
        <v>2</v>
      </c>
      <c r="C303" s="55">
        <v>2</v>
      </c>
      <c r="D303" s="56">
        <v>7</v>
      </c>
      <c r="E303" s="56">
        <v>1</v>
      </c>
      <c r="F303" s="57">
        <v>1</v>
      </c>
      <c r="G303" s="47" t="s">
        <v>190</v>
      </c>
      <c r="H303" s="40">
        <v>269</v>
      </c>
      <c r="I303" s="106">
        <v>0</v>
      </c>
      <c r="J303" s="106">
        <v>0</v>
      </c>
      <c r="K303" s="106">
        <v>0</v>
      </c>
      <c r="L303" s="106">
        <v>0</v>
      </c>
      <c r="M303" s="5"/>
    </row>
    <row r="304" spans="1:13" ht="25.5" hidden="1" customHeight="1">
      <c r="A304" s="54">
        <v>3</v>
      </c>
      <c r="B304" s="55">
        <v>2</v>
      </c>
      <c r="C304" s="55">
        <v>2</v>
      </c>
      <c r="D304" s="56">
        <v>7</v>
      </c>
      <c r="E304" s="56">
        <v>1</v>
      </c>
      <c r="F304" s="57">
        <v>2</v>
      </c>
      <c r="G304" s="47" t="s">
        <v>191</v>
      </c>
      <c r="H304" s="40">
        <v>270</v>
      </c>
      <c r="I304" s="106">
        <v>0</v>
      </c>
      <c r="J304" s="106">
        <v>0</v>
      </c>
      <c r="K304" s="106">
        <v>0</v>
      </c>
      <c r="L304" s="106">
        <v>0</v>
      </c>
      <c r="M304" s="5"/>
    </row>
    <row r="305" spans="1:13" ht="30" hidden="1" customHeight="1">
      <c r="A305" s="49">
        <v>3</v>
      </c>
      <c r="B305" s="49">
        <v>3</v>
      </c>
      <c r="C305" s="36"/>
      <c r="D305" s="37"/>
      <c r="E305" s="37"/>
      <c r="F305" s="39"/>
      <c r="G305" s="38" t="s">
        <v>206</v>
      </c>
      <c r="H305" s="40">
        <v>271</v>
      </c>
      <c r="I305" s="102">
        <f>SUM(I306+I338)</f>
        <v>0</v>
      </c>
      <c r="J305" s="128">
        <f>SUM(J306+J338)</f>
        <v>0</v>
      </c>
      <c r="K305" s="103">
        <f>SUM(K306+K338)</f>
        <v>0</v>
      </c>
      <c r="L305" s="103">
        <f>SUM(L306+L338)</f>
        <v>0</v>
      </c>
      <c r="M305" s="5"/>
    </row>
    <row r="306" spans="1:13" ht="40.5" hidden="1" customHeight="1">
      <c r="A306" s="54">
        <v>3</v>
      </c>
      <c r="B306" s="54">
        <v>3</v>
      </c>
      <c r="C306" s="55">
        <v>1</v>
      </c>
      <c r="D306" s="56"/>
      <c r="E306" s="56"/>
      <c r="F306" s="57"/>
      <c r="G306" s="47" t="s">
        <v>207</v>
      </c>
      <c r="H306" s="40">
        <v>272</v>
      </c>
      <c r="I306" s="102">
        <f>SUM(I307+I316+I320+I324+I328+I331+I334)</f>
        <v>0</v>
      </c>
      <c r="J306" s="128">
        <f>SUM(J307+J316+J320+J324+J328+J331+J334)</f>
        <v>0</v>
      </c>
      <c r="K306" s="103">
        <f>SUM(K307+K316+K320+K324+K328+K331+K334)</f>
        <v>0</v>
      </c>
      <c r="L306" s="103">
        <f>SUM(L307+L316+L320+L324+L328+L331+L334)</f>
        <v>0</v>
      </c>
      <c r="M306" s="5"/>
    </row>
    <row r="307" spans="1:13" ht="29.25" hidden="1" customHeight="1">
      <c r="A307" s="54">
        <v>3</v>
      </c>
      <c r="B307" s="54">
        <v>3</v>
      </c>
      <c r="C307" s="55">
        <v>1</v>
      </c>
      <c r="D307" s="56">
        <v>1</v>
      </c>
      <c r="E307" s="56"/>
      <c r="F307" s="57"/>
      <c r="G307" s="47" t="s">
        <v>193</v>
      </c>
      <c r="H307" s="40">
        <v>273</v>
      </c>
      <c r="I307" s="102">
        <f>SUM(I308+I310+I313)</f>
        <v>0</v>
      </c>
      <c r="J307" s="102">
        <f>SUM(J308+J310+J313)</f>
        <v>0</v>
      </c>
      <c r="K307" s="102">
        <f>SUM(K308+K310+K313)</f>
        <v>0</v>
      </c>
      <c r="L307" s="102">
        <f>SUM(L308+L310+L313)</f>
        <v>0</v>
      </c>
      <c r="M307" s="5"/>
    </row>
    <row r="308" spans="1:13" ht="27" hidden="1" customHeight="1">
      <c r="A308" s="54">
        <v>3</v>
      </c>
      <c r="B308" s="54">
        <v>3</v>
      </c>
      <c r="C308" s="55">
        <v>1</v>
      </c>
      <c r="D308" s="56">
        <v>1</v>
      </c>
      <c r="E308" s="56">
        <v>1</v>
      </c>
      <c r="F308" s="57"/>
      <c r="G308" s="47" t="s">
        <v>171</v>
      </c>
      <c r="H308" s="40">
        <v>274</v>
      </c>
      <c r="I308" s="102">
        <f>SUM(I309:I309)</f>
        <v>0</v>
      </c>
      <c r="J308" s="128">
        <f>SUM(J309:J309)</f>
        <v>0</v>
      </c>
      <c r="K308" s="103">
        <f>SUM(K309:K309)</f>
        <v>0</v>
      </c>
      <c r="L308" s="103">
        <f>SUM(L309:L309)</f>
        <v>0</v>
      </c>
      <c r="M308" s="5"/>
    </row>
    <row r="309" spans="1:13" ht="28.5" hidden="1" customHeight="1">
      <c r="A309" s="54">
        <v>3</v>
      </c>
      <c r="B309" s="54">
        <v>3</v>
      </c>
      <c r="C309" s="55">
        <v>1</v>
      </c>
      <c r="D309" s="56">
        <v>1</v>
      </c>
      <c r="E309" s="56">
        <v>1</v>
      </c>
      <c r="F309" s="57">
        <v>1</v>
      </c>
      <c r="G309" s="47" t="s">
        <v>171</v>
      </c>
      <c r="H309" s="40">
        <v>275</v>
      </c>
      <c r="I309" s="106">
        <v>0</v>
      </c>
      <c r="J309" s="106">
        <v>0</v>
      </c>
      <c r="K309" s="106">
        <v>0</v>
      </c>
      <c r="L309" s="106">
        <v>0</v>
      </c>
      <c r="M309" s="5"/>
    </row>
    <row r="310" spans="1:13" ht="31.5" hidden="1" customHeight="1">
      <c r="A310" s="54">
        <v>3</v>
      </c>
      <c r="B310" s="54">
        <v>3</v>
      </c>
      <c r="C310" s="55">
        <v>1</v>
      </c>
      <c r="D310" s="56">
        <v>1</v>
      </c>
      <c r="E310" s="56">
        <v>2</v>
      </c>
      <c r="F310" s="57"/>
      <c r="G310" s="47" t="s">
        <v>194</v>
      </c>
      <c r="H310" s="40">
        <v>276</v>
      </c>
      <c r="I310" s="102">
        <f>SUM(I311:I312)</f>
        <v>0</v>
      </c>
      <c r="J310" s="102">
        <f>SUM(J311:J312)</f>
        <v>0</v>
      </c>
      <c r="K310" s="102">
        <f>SUM(K311:K312)</f>
        <v>0</v>
      </c>
      <c r="L310" s="102">
        <f>SUM(L311:L312)</f>
        <v>0</v>
      </c>
      <c r="M310" s="5"/>
    </row>
    <row r="311" spans="1:13" ht="25.5" hidden="1" customHeight="1">
      <c r="A311" s="54">
        <v>3</v>
      </c>
      <c r="B311" s="54">
        <v>3</v>
      </c>
      <c r="C311" s="55">
        <v>1</v>
      </c>
      <c r="D311" s="56">
        <v>1</v>
      </c>
      <c r="E311" s="56">
        <v>2</v>
      </c>
      <c r="F311" s="57">
        <v>1</v>
      </c>
      <c r="G311" s="47" t="s">
        <v>173</v>
      </c>
      <c r="H311" s="40">
        <v>277</v>
      </c>
      <c r="I311" s="106">
        <v>0</v>
      </c>
      <c r="J311" s="106">
        <v>0</v>
      </c>
      <c r="K311" s="106">
        <v>0</v>
      </c>
      <c r="L311" s="106">
        <v>0</v>
      </c>
      <c r="M311" s="5"/>
    </row>
    <row r="312" spans="1:13" ht="29.25" hidden="1" customHeight="1">
      <c r="A312" s="54">
        <v>3</v>
      </c>
      <c r="B312" s="54">
        <v>3</v>
      </c>
      <c r="C312" s="55">
        <v>1</v>
      </c>
      <c r="D312" s="56">
        <v>1</v>
      </c>
      <c r="E312" s="56">
        <v>2</v>
      </c>
      <c r="F312" s="57">
        <v>2</v>
      </c>
      <c r="G312" s="47" t="s">
        <v>174</v>
      </c>
      <c r="H312" s="40">
        <v>278</v>
      </c>
      <c r="I312" s="106">
        <v>0</v>
      </c>
      <c r="J312" s="106">
        <v>0</v>
      </c>
      <c r="K312" s="106">
        <v>0</v>
      </c>
      <c r="L312" s="106">
        <v>0</v>
      </c>
      <c r="M312" s="5"/>
    </row>
    <row r="313" spans="1:13" ht="28.5" hidden="1" customHeight="1">
      <c r="A313" s="54">
        <v>3</v>
      </c>
      <c r="B313" s="54">
        <v>3</v>
      </c>
      <c r="C313" s="55">
        <v>1</v>
      </c>
      <c r="D313" s="56">
        <v>1</v>
      </c>
      <c r="E313" s="56">
        <v>3</v>
      </c>
      <c r="F313" s="57"/>
      <c r="G313" s="47" t="s">
        <v>175</v>
      </c>
      <c r="H313" s="40">
        <v>279</v>
      </c>
      <c r="I313" s="102">
        <f>SUM(I314:I315)</f>
        <v>0</v>
      </c>
      <c r="J313" s="102">
        <f>SUM(J314:J315)</f>
        <v>0</v>
      </c>
      <c r="K313" s="102">
        <f>SUM(K314:K315)</f>
        <v>0</v>
      </c>
      <c r="L313" s="102">
        <f>SUM(L314:L315)</f>
        <v>0</v>
      </c>
      <c r="M313" s="5"/>
    </row>
    <row r="314" spans="1:13" ht="24.75" hidden="1" customHeight="1">
      <c r="A314" s="54">
        <v>3</v>
      </c>
      <c r="B314" s="54">
        <v>3</v>
      </c>
      <c r="C314" s="55">
        <v>1</v>
      </c>
      <c r="D314" s="56">
        <v>1</v>
      </c>
      <c r="E314" s="56">
        <v>3</v>
      </c>
      <c r="F314" s="57">
        <v>1</v>
      </c>
      <c r="G314" s="47" t="s">
        <v>176</v>
      </c>
      <c r="H314" s="40">
        <v>280</v>
      </c>
      <c r="I314" s="106">
        <v>0</v>
      </c>
      <c r="J314" s="106">
        <v>0</v>
      </c>
      <c r="K314" s="106">
        <v>0</v>
      </c>
      <c r="L314" s="106">
        <v>0</v>
      </c>
      <c r="M314" s="5"/>
    </row>
    <row r="315" spans="1:13" ht="22.5" hidden="1" customHeight="1">
      <c r="A315" s="54">
        <v>3</v>
      </c>
      <c r="B315" s="54">
        <v>3</v>
      </c>
      <c r="C315" s="55">
        <v>1</v>
      </c>
      <c r="D315" s="56">
        <v>1</v>
      </c>
      <c r="E315" s="56">
        <v>3</v>
      </c>
      <c r="F315" s="57">
        <v>2</v>
      </c>
      <c r="G315" s="47" t="s">
        <v>195</v>
      </c>
      <c r="H315" s="40">
        <v>281</v>
      </c>
      <c r="I315" s="106">
        <v>0</v>
      </c>
      <c r="J315" s="106">
        <v>0</v>
      </c>
      <c r="K315" s="106">
        <v>0</v>
      </c>
      <c r="L315" s="106">
        <v>0</v>
      </c>
      <c r="M315" s="5"/>
    </row>
    <row r="316" spans="1:13" ht="12.75" hidden="1" customHeight="1">
      <c r="A316" s="62">
        <v>3</v>
      </c>
      <c r="B316" s="44">
        <v>3</v>
      </c>
      <c r="C316" s="55">
        <v>1</v>
      </c>
      <c r="D316" s="56">
        <v>2</v>
      </c>
      <c r="E316" s="56"/>
      <c r="F316" s="57"/>
      <c r="G316" s="47" t="s">
        <v>208</v>
      </c>
      <c r="H316" s="40">
        <v>282</v>
      </c>
      <c r="I316" s="102">
        <f>I317</f>
        <v>0</v>
      </c>
      <c r="J316" s="128">
        <f>J317</f>
        <v>0</v>
      </c>
      <c r="K316" s="103">
        <f>K317</f>
        <v>0</v>
      </c>
      <c r="L316" s="103">
        <f>L317</f>
        <v>0</v>
      </c>
    </row>
    <row r="317" spans="1:13" ht="26.25" hidden="1" customHeight="1">
      <c r="A317" s="62">
        <v>3</v>
      </c>
      <c r="B317" s="62">
        <v>3</v>
      </c>
      <c r="C317" s="44">
        <v>1</v>
      </c>
      <c r="D317" s="43">
        <v>2</v>
      </c>
      <c r="E317" s="43">
        <v>1</v>
      </c>
      <c r="F317" s="45"/>
      <c r="G317" s="47" t="s">
        <v>208</v>
      </c>
      <c r="H317" s="40">
        <v>283</v>
      </c>
      <c r="I317" s="111">
        <f>SUM(I318:I319)</f>
        <v>0</v>
      </c>
      <c r="J317" s="129">
        <f>SUM(J318:J319)</f>
        <v>0</v>
      </c>
      <c r="K317" s="113">
        <f>SUM(K318:K319)</f>
        <v>0</v>
      </c>
      <c r="L317" s="113">
        <f>SUM(L318:L319)</f>
        <v>0</v>
      </c>
      <c r="M317" s="5"/>
    </row>
    <row r="318" spans="1:13" ht="25.5" hidden="1" customHeight="1">
      <c r="A318" s="54">
        <v>3</v>
      </c>
      <c r="B318" s="54">
        <v>3</v>
      </c>
      <c r="C318" s="55">
        <v>1</v>
      </c>
      <c r="D318" s="56">
        <v>2</v>
      </c>
      <c r="E318" s="56">
        <v>1</v>
      </c>
      <c r="F318" s="57">
        <v>1</v>
      </c>
      <c r="G318" s="47" t="s">
        <v>209</v>
      </c>
      <c r="H318" s="40">
        <v>284</v>
      </c>
      <c r="I318" s="106">
        <v>0</v>
      </c>
      <c r="J318" s="106">
        <v>0</v>
      </c>
      <c r="K318" s="106">
        <v>0</v>
      </c>
      <c r="L318" s="106">
        <v>0</v>
      </c>
      <c r="M318" s="5"/>
    </row>
    <row r="319" spans="1:13" ht="24" hidden="1" customHeight="1">
      <c r="A319" s="68">
        <v>3</v>
      </c>
      <c r="B319" s="75">
        <v>3</v>
      </c>
      <c r="C319" s="77">
        <v>1</v>
      </c>
      <c r="D319" s="78">
        <v>2</v>
      </c>
      <c r="E319" s="78">
        <v>1</v>
      </c>
      <c r="F319" s="79">
        <v>2</v>
      </c>
      <c r="G319" s="73" t="s">
        <v>210</v>
      </c>
      <c r="H319" s="40">
        <v>285</v>
      </c>
      <c r="I319" s="106">
        <v>0</v>
      </c>
      <c r="J319" s="106">
        <v>0</v>
      </c>
      <c r="K319" s="106">
        <v>0</v>
      </c>
      <c r="L319" s="106">
        <v>0</v>
      </c>
      <c r="M319" s="5"/>
    </row>
    <row r="320" spans="1:13" ht="27.75" hidden="1" customHeight="1">
      <c r="A320" s="55">
        <v>3</v>
      </c>
      <c r="B320" s="47">
        <v>3</v>
      </c>
      <c r="C320" s="55">
        <v>1</v>
      </c>
      <c r="D320" s="56">
        <v>3</v>
      </c>
      <c r="E320" s="56"/>
      <c r="F320" s="57"/>
      <c r="G320" s="47" t="s">
        <v>211</v>
      </c>
      <c r="H320" s="40">
        <v>286</v>
      </c>
      <c r="I320" s="102">
        <f>I321</f>
        <v>0</v>
      </c>
      <c r="J320" s="128">
        <f>J321</f>
        <v>0</v>
      </c>
      <c r="K320" s="103">
        <f>K321</f>
        <v>0</v>
      </c>
      <c r="L320" s="103">
        <f>L321</f>
        <v>0</v>
      </c>
      <c r="M320" s="5"/>
    </row>
    <row r="321" spans="1:13" ht="24" hidden="1" customHeight="1">
      <c r="A321" s="55">
        <v>3</v>
      </c>
      <c r="B321" s="73">
        <v>3</v>
      </c>
      <c r="C321" s="77">
        <v>1</v>
      </c>
      <c r="D321" s="78">
        <v>3</v>
      </c>
      <c r="E321" s="78">
        <v>1</v>
      </c>
      <c r="F321" s="79"/>
      <c r="G321" s="47" t="s">
        <v>211</v>
      </c>
      <c r="H321" s="40">
        <v>287</v>
      </c>
      <c r="I321" s="103">
        <f>I322+I323</f>
        <v>0</v>
      </c>
      <c r="J321" s="103">
        <f>J322+J323</f>
        <v>0</v>
      </c>
      <c r="K321" s="103">
        <f>K322+K323</f>
        <v>0</v>
      </c>
      <c r="L321" s="103">
        <f>L322+L323</f>
        <v>0</v>
      </c>
      <c r="M321" s="5"/>
    </row>
    <row r="322" spans="1:13" ht="27" hidden="1" customHeight="1">
      <c r="A322" s="55">
        <v>3</v>
      </c>
      <c r="B322" s="47">
        <v>3</v>
      </c>
      <c r="C322" s="55">
        <v>1</v>
      </c>
      <c r="D322" s="56">
        <v>3</v>
      </c>
      <c r="E322" s="56">
        <v>1</v>
      </c>
      <c r="F322" s="57">
        <v>1</v>
      </c>
      <c r="G322" s="47" t="s">
        <v>212</v>
      </c>
      <c r="H322" s="40">
        <v>288</v>
      </c>
      <c r="I322" s="124">
        <v>0</v>
      </c>
      <c r="J322" s="124">
        <v>0</v>
      </c>
      <c r="K322" s="124">
        <v>0</v>
      </c>
      <c r="L322" s="123">
        <v>0</v>
      </c>
      <c r="M322" s="5"/>
    </row>
    <row r="323" spans="1:13" ht="26.25" hidden="1" customHeight="1">
      <c r="A323" s="55">
        <v>3</v>
      </c>
      <c r="B323" s="47">
        <v>3</v>
      </c>
      <c r="C323" s="55">
        <v>1</v>
      </c>
      <c r="D323" s="56">
        <v>3</v>
      </c>
      <c r="E323" s="56">
        <v>1</v>
      </c>
      <c r="F323" s="57">
        <v>2</v>
      </c>
      <c r="G323" s="47" t="s">
        <v>213</v>
      </c>
      <c r="H323" s="40">
        <v>289</v>
      </c>
      <c r="I323" s="106">
        <v>0</v>
      </c>
      <c r="J323" s="106">
        <v>0</v>
      </c>
      <c r="K323" s="106">
        <v>0</v>
      </c>
      <c r="L323" s="106">
        <v>0</v>
      </c>
      <c r="M323" s="5"/>
    </row>
    <row r="324" spans="1:13" ht="12.75" hidden="1" customHeight="1">
      <c r="A324" s="55">
        <v>3</v>
      </c>
      <c r="B324" s="47">
        <v>3</v>
      </c>
      <c r="C324" s="55">
        <v>1</v>
      </c>
      <c r="D324" s="56">
        <v>4</v>
      </c>
      <c r="E324" s="56"/>
      <c r="F324" s="57"/>
      <c r="G324" s="47" t="s">
        <v>214</v>
      </c>
      <c r="H324" s="40">
        <v>290</v>
      </c>
      <c r="I324" s="102">
        <f>I325</f>
        <v>0</v>
      </c>
      <c r="J324" s="128">
        <f>J325</f>
        <v>0</v>
      </c>
      <c r="K324" s="103">
        <f>K325</f>
        <v>0</v>
      </c>
      <c r="L324" s="103">
        <f>L325</f>
        <v>0</v>
      </c>
    </row>
    <row r="325" spans="1:13" ht="31.5" hidden="1" customHeight="1">
      <c r="A325" s="54">
        <v>3</v>
      </c>
      <c r="B325" s="55">
        <v>3</v>
      </c>
      <c r="C325" s="56">
        <v>1</v>
      </c>
      <c r="D325" s="56">
        <v>4</v>
      </c>
      <c r="E325" s="56">
        <v>1</v>
      </c>
      <c r="F325" s="57"/>
      <c r="G325" s="47" t="s">
        <v>214</v>
      </c>
      <c r="H325" s="40">
        <v>291</v>
      </c>
      <c r="I325" s="102">
        <f>SUM(I326:I327)</f>
        <v>0</v>
      </c>
      <c r="J325" s="102">
        <f>SUM(J326:J327)</f>
        <v>0</v>
      </c>
      <c r="K325" s="102">
        <f>SUM(K326:K327)</f>
        <v>0</v>
      </c>
      <c r="L325" s="102">
        <f>SUM(L326:L327)</f>
        <v>0</v>
      </c>
      <c r="M325" s="5"/>
    </row>
    <row r="326" spans="1:13" ht="12.75" hidden="1" customHeight="1">
      <c r="A326" s="54">
        <v>3</v>
      </c>
      <c r="B326" s="55">
        <v>3</v>
      </c>
      <c r="C326" s="56">
        <v>1</v>
      </c>
      <c r="D326" s="56">
        <v>4</v>
      </c>
      <c r="E326" s="56">
        <v>1</v>
      </c>
      <c r="F326" s="57">
        <v>1</v>
      </c>
      <c r="G326" s="47" t="s">
        <v>215</v>
      </c>
      <c r="H326" s="40">
        <v>292</v>
      </c>
      <c r="I326" s="105">
        <v>0</v>
      </c>
      <c r="J326" s="106">
        <v>0</v>
      </c>
      <c r="K326" s="106">
        <v>0</v>
      </c>
      <c r="L326" s="105">
        <v>0</v>
      </c>
    </row>
    <row r="327" spans="1:13" ht="30.75" hidden="1" customHeight="1">
      <c r="A327" s="55">
        <v>3</v>
      </c>
      <c r="B327" s="56">
        <v>3</v>
      </c>
      <c r="C327" s="56">
        <v>1</v>
      </c>
      <c r="D327" s="56">
        <v>4</v>
      </c>
      <c r="E327" s="56">
        <v>1</v>
      </c>
      <c r="F327" s="57">
        <v>2</v>
      </c>
      <c r="G327" s="47" t="s">
        <v>216</v>
      </c>
      <c r="H327" s="40">
        <v>293</v>
      </c>
      <c r="I327" s="106">
        <v>0</v>
      </c>
      <c r="J327" s="124">
        <v>0</v>
      </c>
      <c r="K327" s="124">
        <v>0</v>
      </c>
      <c r="L327" s="123">
        <v>0</v>
      </c>
      <c r="M327" s="5"/>
    </row>
    <row r="328" spans="1:13" ht="26.25" hidden="1" customHeight="1">
      <c r="A328" s="55">
        <v>3</v>
      </c>
      <c r="B328" s="56">
        <v>3</v>
      </c>
      <c r="C328" s="56">
        <v>1</v>
      </c>
      <c r="D328" s="56">
        <v>5</v>
      </c>
      <c r="E328" s="56"/>
      <c r="F328" s="57"/>
      <c r="G328" s="47" t="s">
        <v>217</v>
      </c>
      <c r="H328" s="40">
        <v>294</v>
      </c>
      <c r="I328" s="113">
        <f t="shared" ref="I328:L329" si="29">I329</f>
        <v>0</v>
      </c>
      <c r="J328" s="128">
        <f t="shared" si="29"/>
        <v>0</v>
      </c>
      <c r="K328" s="103">
        <f t="shared" si="29"/>
        <v>0</v>
      </c>
      <c r="L328" s="103">
        <f t="shared" si="29"/>
        <v>0</v>
      </c>
      <c r="M328" s="5"/>
    </row>
    <row r="329" spans="1:13" ht="30" hidden="1" customHeight="1">
      <c r="A329" s="44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47" t="s">
        <v>217</v>
      </c>
      <c r="H329" s="40">
        <v>295</v>
      </c>
      <c r="I329" s="103">
        <f t="shared" si="29"/>
        <v>0</v>
      </c>
      <c r="J329" s="129">
        <f t="shared" si="29"/>
        <v>0</v>
      </c>
      <c r="K329" s="113">
        <f t="shared" si="29"/>
        <v>0</v>
      </c>
      <c r="L329" s="113">
        <f t="shared" si="29"/>
        <v>0</v>
      </c>
      <c r="M329" s="5"/>
    </row>
    <row r="330" spans="1:13" ht="30" hidden="1" customHeight="1">
      <c r="A330" s="55">
        <v>3</v>
      </c>
      <c r="B330" s="56">
        <v>3</v>
      </c>
      <c r="C330" s="56">
        <v>1</v>
      </c>
      <c r="D330" s="56">
        <v>5</v>
      </c>
      <c r="E330" s="56">
        <v>1</v>
      </c>
      <c r="F330" s="57">
        <v>1</v>
      </c>
      <c r="G330" s="47" t="s">
        <v>218</v>
      </c>
      <c r="H330" s="40">
        <v>296</v>
      </c>
      <c r="I330" s="106">
        <v>0</v>
      </c>
      <c r="J330" s="124">
        <v>0</v>
      </c>
      <c r="K330" s="124">
        <v>0</v>
      </c>
      <c r="L330" s="123">
        <v>0</v>
      </c>
      <c r="M330" s="5"/>
    </row>
    <row r="331" spans="1:13" ht="30" hidden="1" customHeight="1">
      <c r="A331" s="55">
        <v>3</v>
      </c>
      <c r="B331" s="56">
        <v>3</v>
      </c>
      <c r="C331" s="56">
        <v>1</v>
      </c>
      <c r="D331" s="56">
        <v>6</v>
      </c>
      <c r="E331" s="56"/>
      <c r="F331" s="57"/>
      <c r="G331" s="47" t="s">
        <v>188</v>
      </c>
      <c r="H331" s="40">
        <v>297</v>
      </c>
      <c r="I331" s="103">
        <f t="shared" ref="I331:L332" si="30">I332</f>
        <v>0</v>
      </c>
      <c r="J331" s="128">
        <f t="shared" si="30"/>
        <v>0</v>
      </c>
      <c r="K331" s="103">
        <f t="shared" si="30"/>
        <v>0</v>
      </c>
      <c r="L331" s="103">
        <f t="shared" si="30"/>
        <v>0</v>
      </c>
      <c r="M331" s="5"/>
    </row>
    <row r="332" spans="1:13" ht="30" hidden="1" customHeight="1">
      <c r="A332" s="55">
        <v>3</v>
      </c>
      <c r="B332" s="56">
        <v>3</v>
      </c>
      <c r="C332" s="56">
        <v>1</v>
      </c>
      <c r="D332" s="56">
        <v>6</v>
      </c>
      <c r="E332" s="56">
        <v>1</v>
      </c>
      <c r="F332" s="57"/>
      <c r="G332" s="47" t="s">
        <v>188</v>
      </c>
      <c r="H332" s="40">
        <v>298</v>
      </c>
      <c r="I332" s="102">
        <f t="shared" si="30"/>
        <v>0</v>
      </c>
      <c r="J332" s="128">
        <f t="shared" si="30"/>
        <v>0</v>
      </c>
      <c r="K332" s="103">
        <f t="shared" si="30"/>
        <v>0</v>
      </c>
      <c r="L332" s="103">
        <f t="shared" si="30"/>
        <v>0</v>
      </c>
      <c r="M332" s="5"/>
    </row>
    <row r="333" spans="1:13" ht="25.5" hidden="1" customHeight="1">
      <c r="A333" s="55">
        <v>3</v>
      </c>
      <c r="B333" s="56">
        <v>3</v>
      </c>
      <c r="C333" s="56">
        <v>1</v>
      </c>
      <c r="D333" s="56">
        <v>6</v>
      </c>
      <c r="E333" s="56">
        <v>1</v>
      </c>
      <c r="F333" s="57">
        <v>1</v>
      </c>
      <c r="G333" s="47" t="s">
        <v>188</v>
      </c>
      <c r="H333" s="40">
        <v>299</v>
      </c>
      <c r="I333" s="124">
        <v>0</v>
      </c>
      <c r="J333" s="124">
        <v>0</v>
      </c>
      <c r="K333" s="124">
        <v>0</v>
      </c>
      <c r="L333" s="123">
        <v>0</v>
      </c>
      <c r="M333" s="5"/>
    </row>
    <row r="334" spans="1:13" ht="22.5" hidden="1" customHeight="1">
      <c r="A334" s="55">
        <v>3</v>
      </c>
      <c r="B334" s="56">
        <v>3</v>
      </c>
      <c r="C334" s="56">
        <v>1</v>
      </c>
      <c r="D334" s="56">
        <v>7</v>
      </c>
      <c r="E334" s="56"/>
      <c r="F334" s="57"/>
      <c r="G334" s="47" t="s">
        <v>219</v>
      </c>
      <c r="H334" s="40">
        <v>300</v>
      </c>
      <c r="I334" s="102">
        <f>I335</f>
        <v>0</v>
      </c>
      <c r="J334" s="128">
        <f>J335</f>
        <v>0</v>
      </c>
      <c r="K334" s="103">
        <f>K335</f>
        <v>0</v>
      </c>
      <c r="L334" s="103">
        <f>L335</f>
        <v>0</v>
      </c>
      <c r="M334" s="5"/>
    </row>
    <row r="335" spans="1:13" ht="25.5" hidden="1" customHeight="1">
      <c r="A335" s="55">
        <v>3</v>
      </c>
      <c r="B335" s="56">
        <v>3</v>
      </c>
      <c r="C335" s="56">
        <v>1</v>
      </c>
      <c r="D335" s="56">
        <v>7</v>
      </c>
      <c r="E335" s="56">
        <v>1</v>
      </c>
      <c r="F335" s="57"/>
      <c r="G335" s="47" t="s">
        <v>219</v>
      </c>
      <c r="H335" s="40">
        <v>301</v>
      </c>
      <c r="I335" s="102">
        <f>I336+I337</f>
        <v>0</v>
      </c>
      <c r="J335" s="102">
        <f>J336+J337</f>
        <v>0</v>
      </c>
      <c r="K335" s="102">
        <f>K336+K337</f>
        <v>0</v>
      </c>
      <c r="L335" s="102">
        <f>L336+L337</f>
        <v>0</v>
      </c>
      <c r="M335" s="5"/>
    </row>
    <row r="336" spans="1:13" ht="27" hidden="1" customHeight="1">
      <c r="A336" s="55">
        <v>3</v>
      </c>
      <c r="B336" s="56">
        <v>3</v>
      </c>
      <c r="C336" s="56">
        <v>1</v>
      </c>
      <c r="D336" s="56">
        <v>7</v>
      </c>
      <c r="E336" s="56">
        <v>1</v>
      </c>
      <c r="F336" s="57">
        <v>1</v>
      </c>
      <c r="G336" s="47" t="s">
        <v>220</v>
      </c>
      <c r="H336" s="40">
        <v>302</v>
      </c>
      <c r="I336" s="124">
        <v>0</v>
      </c>
      <c r="J336" s="124">
        <v>0</v>
      </c>
      <c r="K336" s="124">
        <v>0</v>
      </c>
      <c r="L336" s="123">
        <v>0</v>
      </c>
      <c r="M336" s="5"/>
    </row>
    <row r="337" spans="1:16" ht="27.75" hidden="1" customHeight="1">
      <c r="A337" s="55">
        <v>3</v>
      </c>
      <c r="B337" s="56">
        <v>3</v>
      </c>
      <c r="C337" s="56">
        <v>1</v>
      </c>
      <c r="D337" s="56">
        <v>7</v>
      </c>
      <c r="E337" s="56">
        <v>1</v>
      </c>
      <c r="F337" s="57">
        <v>2</v>
      </c>
      <c r="G337" s="47" t="s">
        <v>221</v>
      </c>
      <c r="H337" s="40">
        <v>303</v>
      </c>
      <c r="I337" s="106">
        <v>0</v>
      </c>
      <c r="J337" s="106">
        <v>0</v>
      </c>
      <c r="K337" s="106">
        <v>0</v>
      </c>
      <c r="L337" s="106">
        <v>0</v>
      </c>
      <c r="M337" s="5"/>
    </row>
    <row r="338" spans="1:16" ht="38.25" hidden="1" customHeight="1">
      <c r="A338" s="55">
        <v>3</v>
      </c>
      <c r="B338" s="56">
        <v>3</v>
      </c>
      <c r="C338" s="56">
        <v>2</v>
      </c>
      <c r="D338" s="56"/>
      <c r="E338" s="56"/>
      <c r="F338" s="57"/>
      <c r="G338" s="47" t="s">
        <v>222</v>
      </c>
      <c r="H338" s="40">
        <v>304</v>
      </c>
      <c r="I338" s="102">
        <f>SUM(I339+I348+I352+I356+I360+I363+I366)</f>
        <v>0</v>
      </c>
      <c r="J338" s="128">
        <f>SUM(J339+J348+J352+J356+J360+J363+J366)</f>
        <v>0</v>
      </c>
      <c r="K338" s="103">
        <f>SUM(K339+K348+K352+K356+K360+K363+K366)</f>
        <v>0</v>
      </c>
      <c r="L338" s="103">
        <f>SUM(L339+L348+L352+L356+L360+L363+L366)</f>
        <v>0</v>
      </c>
      <c r="M338" s="5"/>
    </row>
    <row r="339" spans="1:16" ht="30" hidden="1" customHeight="1">
      <c r="A339" s="55">
        <v>3</v>
      </c>
      <c r="B339" s="56">
        <v>3</v>
      </c>
      <c r="C339" s="56">
        <v>2</v>
      </c>
      <c r="D339" s="56">
        <v>1</v>
      </c>
      <c r="E339" s="56"/>
      <c r="F339" s="57"/>
      <c r="G339" s="47" t="s">
        <v>170</v>
      </c>
      <c r="H339" s="40">
        <v>305</v>
      </c>
      <c r="I339" s="102">
        <f>I340</f>
        <v>0</v>
      </c>
      <c r="J339" s="128">
        <f>J340</f>
        <v>0</v>
      </c>
      <c r="K339" s="103">
        <f>K340</f>
        <v>0</v>
      </c>
      <c r="L339" s="103">
        <f>L340</f>
        <v>0</v>
      </c>
      <c r="M339" s="5"/>
    </row>
    <row r="340" spans="1:16" ht="12.75" hidden="1" customHeight="1">
      <c r="A340" s="54">
        <v>3</v>
      </c>
      <c r="B340" s="55">
        <v>3</v>
      </c>
      <c r="C340" s="56">
        <v>2</v>
      </c>
      <c r="D340" s="47">
        <v>1</v>
      </c>
      <c r="E340" s="55">
        <v>1</v>
      </c>
      <c r="F340" s="57"/>
      <c r="G340" s="47" t="s">
        <v>170</v>
      </c>
      <c r="H340" s="40">
        <v>306</v>
      </c>
      <c r="I340" s="102">
        <f t="shared" ref="I340:L340" si="31">SUM(I341:I341)</f>
        <v>0</v>
      </c>
      <c r="J340" s="102">
        <f t="shared" si="31"/>
        <v>0</v>
      </c>
      <c r="K340" s="102">
        <f t="shared" si="31"/>
        <v>0</v>
      </c>
      <c r="L340" s="102">
        <f t="shared" si="31"/>
        <v>0</v>
      </c>
      <c r="M340" s="89">
        <f t="shared" ref="M340:P340" si="32">SUM(M341:M341)</f>
        <v>0</v>
      </c>
      <c r="N340" s="89">
        <f t="shared" si="32"/>
        <v>0</v>
      </c>
      <c r="O340" s="89">
        <f t="shared" si="32"/>
        <v>0</v>
      </c>
      <c r="P340" s="89">
        <f t="shared" si="32"/>
        <v>0</v>
      </c>
    </row>
    <row r="341" spans="1:16" ht="27.75" hidden="1" customHeight="1">
      <c r="A341" s="54">
        <v>3</v>
      </c>
      <c r="B341" s="55">
        <v>3</v>
      </c>
      <c r="C341" s="56">
        <v>2</v>
      </c>
      <c r="D341" s="47">
        <v>1</v>
      </c>
      <c r="E341" s="55">
        <v>1</v>
      </c>
      <c r="F341" s="57">
        <v>1</v>
      </c>
      <c r="G341" s="47" t="s">
        <v>171</v>
      </c>
      <c r="H341" s="40">
        <v>307</v>
      </c>
      <c r="I341" s="124">
        <v>0</v>
      </c>
      <c r="J341" s="124">
        <v>0</v>
      </c>
      <c r="K341" s="124">
        <v>0</v>
      </c>
      <c r="L341" s="123">
        <v>0</v>
      </c>
      <c r="M341" s="5"/>
    </row>
    <row r="342" spans="1:16" ht="12.75" hidden="1" customHeight="1">
      <c r="A342" s="54">
        <v>3</v>
      </c>
      <c r="B342" s="55">
        <v>3</v>
      </c>
      <c r="C342" s="56">
        <v>2</v>
      </c>
      <c r="D342" s="47">
        <v>1</v>
      </c>
      <c r="E342" s="55">
        <v>2</v>
      </c>
      <c r="F342" s="57"/>
      <c r="G342" s="73" t="s">
        <v>194</v>
      </c>
      <c r="H342" s="40">
        <v>308</v>
      </c>
      <c r="I342" s="102">
        <f>SUM(I343:I344)</f>
        <v>0</v>
      </c>
      <c r="J342" s="102">
        <f>SUM(J343:J344)</f>
        <v>0</v>
      </c>
      <c r="K342" s="102">
        <f>SUM(K343:K344)</f>
        <v>0</v>
      </c>
      <c r="L342" s="102">
        <f>SUM(L343:L344)</f>
        <v>0</v>
      </c>
    </row>
    <row r="343" spans="1:16" ht="12.75" hidden="1" customHeight="1">
      <c r="A343" s="54">
        <v>3</v>
      </c>
      <c r="B343" s="55">
        <v>3</v>
      </c>
      <c r="C343" s="56">
        <v>2</v>
      </c>
      <c r="D343" s="47">
        <v>1</v>
      </c>
      <c r="E343" s="55">
        <v>2</v>
      </c>
      <c r="F343" s="57">
        <v>1</v>
      </c>
      <c r="G343" s="73" t="s">
        <v>173</v>
      </c>
      <c r="H343" s="40">
        <v>309</v>
      </c>
      <c r="I343" s="124">
        <v>0</v>
      </c>
      <c r="J343" s="124">
        <v>0</v>
      </c>
      <c r="K343" s="124">
        <v>0</v>
      </c>
      <c r="L343" s="123">
        <v>0</v>
      </c>
    </row>
    <row r="344" spans="1:16" ht="12.75" hidden="1" customHeight="1">
      <c r="A344" s="54">
        <v>3</v>
      </c>
      <c r="B344" s="55">
        <v>3</v>
      </c>
      <c r="C344" s="56">
        <v>2</v>
      </c>
      <c r="D344" s="47">
        <v>1</v>
      </c>
      <c r="E344" s="55">
        <v>2</v>
      </c>
      <c r="F344" s="57">
        <v>2</v>
      </c>
      <c r="G344" s="73" t="s">
        <v>174</v>
      </c>
      <c r="H344" s="40">
        <v>310</v>
      </c>
      <c r="I344" s="106">
        <v>0</v>
      </c>
      <c r="J344" s="106">
        <v>0</v>
      </c>
      <c r="K344" s="106">
        <v>0</v>
      </c>
      <c r="L344" s="106">
        <v>0</v>
      </c>
    </row>
    <row r="345" spans="1:16" ht="12.75" hidden="1" customHeight="1">
      <c r="A345" s="54">
        <v>3</v>
      </c>
      <c r="B345" s="55">
        <v>3</v>
      </c>
      <c r="C345" s="56">
        <v>2</v>
      </c>
      <c r="D345" s="47">
        <v>1</v>
      </c>
      <c r="E345" s="55">
        <v>3</v>
      </c>
      <c r="F345" s="57"/>
      <c r="G345" s="73" t="s">
        <v>175</v>
      </c>
      <c r="H345" s="40">
        <v>311</v>
      </c>
      <c r="I345" s="102">
        <f>SUM(I346:I347)</f>
        <v>0</v>
      </c>
      <c r="J345" s="102">
        <f>SUM(J346:J347)</f>
        <v>0</v>
      </c>
      <c r="K345" s="102">
        <f>SUM(K346:K347)</f>
        <v>0</v>
      </c>
      <c r="L345" s="102">
        <f>SUM(L346:L347)</f>
        <v>0</v>
      </c>
    </row>
    <row r="346" spans="1:16" ht="12.75" hidden="1" customHeight="1">
      <c r="A346" s="54">
        <v>3</v>
      </c>
      <c r="B346" s="55">
        <v>3</v>
      </c>
      <c r="C346" s="56">
        <v>2</v>
      </c>
      <c r="D346" s="47">
        <v>1</v>
      </c>
      <c r="E346" s="55">
        <v>3</v>
      </c>
      <c r="F346" s="57">
        <v>1</v>
      </c>
      <c r="G346" s="73" t="s">
        <v>176</v>
      </c>
      <c r="H346" s="40">
        <v>312</v>
      </c>
      <c r="I346" s="106">
        <v>0</v>
      </c>
      <c r="J346" s="106">
        <v>0</v>
      </c>
      <c r="K346" s="106">
        <v>0</v>
      </c>
      <c r="L346" s="106">
        <v>0</v>
      </c>
    </row>
    <row r="347" spans="1:16" ht="12.75" hidden="1" customHeight="1">
      <c r="A347" s="54">
        <v>3</v>
      </c>
      <c r="B347" s="55">
        <v>3</v>
      </c>
      <c r="C347" s="56">
        <v>2</v>
      </c>
      <c r="D347" s="47">
        <v>1</v>
      </c>
      <c r="E347" s="55">
        <v>3</v>
      </c>
      <c r="F347" s="57">
        <v>2</v>
      </c>
      <c r="G347" s="73" t="s">
        <v>195</v>
      </c>
      <c r="H347" s="40">
        <v>313</v>
      </c>
      <c r="I347" s="110">
        <v>0</v>
      </c>
      <c r="J347" s="130">
        <v>0</v>
      </c>
      <c r="K347" s="110">
        <v>0</v>
      </c>
      <c r="L347" s="110">
        <v>0</v>
      </c>
    </row>
    <row r="348" spans="1:16" ht="12.75" hidden="1" customHeight="1">
      <c r="A348" s="68">
        <v>3</v>
      </c>
      <c r="B348" s="68">
        <v>3</v>
      </c>
      <c r="C348" s="77">
        <v>2</v>
      </c>
      <c r="D348" s="73">
        <v>2</v>
      </c>
      <c r="E348" s="77"/>
      <c r="F348" s="79"/>
      <c r="G348" s="73" t="s">
        <v>208</v>
      </c>
      <c r="H348" s="40">
        <v>314</v>
      </c>
      <c r="I348" s="108">
        <f>I349</f>
        <v>0</v>
      </c>
      <c r="J348" s="131">
        <f>J349</f>
        <v>0</v>
      </c>
      <c r="K348" s="109">
        <f>K349</f>
        <v>0</v>
      </c>
      <c r="L348" s="109">
        <f>L349</f>
        <v>0</v>
      </c>
    </row>
    <row r="349" spans="1:16" ht="12.75" hidden="1" customHeight="1">
      <c r="A349" s="54">
        <v>3</v>
      </c>
      <c r="B349" s="54">
        <v>3</v>
      </c>
      <c r="C349" s="55">
        <v>2</v>
      </c>
      <c r="D349" s="47">
        <v>2</v>
      </c>
      <c r="E349" s="55">
        <v>1</v>
      </c>
      <c r="F349" s="57"/>
      <c r="G349" s="73" t="s">
        <v>208</v>
      </c>
      <c r="H349" s="40">
        <v>315</v>
      </c>
      <c r="I349" s="102">
        <f>SUM(I350:I351)</f>
        <v>0</v>
      </c>
      <c r="J349" s="125">
        <f>SUM(J350:J351)</f>
        <v>0</v>
      </c>
      <c r="K349" s="103">
        <f>SUM(K350:K351)</f>
        <v>0</v>
      </c>
      <c r="L349" s="103">
        <f>SUM(L350:L351)</f>
        <v>0</v>
      </c>
    </row>
    <row r="350" spans="1:16" ht="12.75" hidden="1" customHeight="1">
      <c r="A350" s="54">
        <v>3</v>
      </c>
      <c r="B350" s="54">
        <v>3</v>
      </c>
      <c r="C350" s="55">
        <v>2</v>
      </c>
      <c r="D350" s="47">
        <v>2</v>
      </c>
      <c r="E350" s="54">
        <v>1</v>
      </c>
      <c r="F350" s="64">
        <v>1</v>
      </c>
      <c r="G350" s="47" t="s">
        <v>209</v>
      </c>
      <c r="H350" s="40">
        <v>316</v>
      </c>
      <c r="I350" s="106">
        <v>0</v>
      </c>
      <c r="J350" s="106">
        <v>0</v>
      </c>
      <c r="K350" s="106">
        <v>0</v>
      </c>
      <c r="L350" s="106">
        <v>0</v>
      </c>
    </row>
    <row r="351" spans="1:16" ht="12.75" hidden="1" customHeight="1">
      <c r="A351" s="68">
        <v>3</v>
      </c>
      <c r="B351" s="68">
        <v>3</v>
      </c>
      <c r="C351" s="69">
        <v>2</v>
      </c>
      <c r="D351" s="70">
        <v>2</v>
      </c>
      <c r="E351" s="67">
        <v>1</v>
      </c>
      <c r="F351" s="74">
        <v>2</v>
      </c>
      <c r="G351" s="67" t="s">
        <v>210</v>
      </c>
      <c r="H351" s="40">
        <v>317</v>
      </c>
      <c r="I351" s="106">
        <v>0</v>
      </c>
      <c r="J351" s="106">
        <v>0</v>
      </c>
      <c r="K351" s="106">
        <v>0</v>
      </c>
      <c r="L351" s="106">
        <v>0</v>
      </c>
    </row>
    <row r="352" spans="1:16" ht="23.25" hidden="1" customHeight="1">
      <c r="A352" s="54">
        <v>3</v>
      </c>
      <c r="B352" s="54">
        <v>3</v>
      </c>
      <c r="C352" s="55">
        <v>2</v>
      </c>
      <c r="D352" s="56">
        <v>3</v>
      </c>
      <c r="E352" s="47"/>
      <c r="F352" s="64"/>
      <c r="G352" s="47" t="s">
        <v>211</v>
      </c>
      <c r="H352" s="40">
        <v>318</v>
      </c>
      <c r="I352" s="102">
        <f>I353</f>
        <v>0</v>
      </c>
      <c r="J352" s="125">
        <f>J353</f>
        <v>0</v>
      </c>
      <c r="K352" s="103">
        <f>K353</f>
        <v>0</v>
      </c>
      <c r="L352" s="103">
        <f>L353</f>
        <v>0</v>
      </c>
      <c r="M352" s="5"/>
    </row>
    <row r="353" spans="1:13" ht="27.75" hidden="1" customHeight="1">
      <c r="A353" s="54">
        <v>3</v>
      </c>
      <c r="B353" s="54">
        <v>3</v>
      </c>
      <c r="C353" s="55">
        <v>2</v>
      </c>
      <c r="D353" s="56">
        <v>3</v>
      </c>
      <c r="E353" s="47">
        <v>1</v>
      </c>
      <c r="F353" s="64"/>
      <c r="G353" s="47" t="s">
        <v>211</v>
      </c>
      <c r="H353" s="40">
        <v>319</v>
      </c>
      <c r="I353" s="102">
        <f>I354+I355</f>
        <v>0</v>
      </c>
      <c r="J353" s="102">
        <f>J354+J355</f>
        <v>0</v>
      </c>
      <c r="K353" s="102">
        <f>K354+K355</f>
        <v>0</v>
      </c>
      <c r="L353" s="102">
        <f>L354+L355</f>
        <v>0</v>
      </c>
      <c r="M353" s="5"/>
    </row>
    <row r="354" spans="1:13" ht="28.5" hidden="1" customHeight="1">
      <c r="A354" s="54">
        <v>3</v>
      </c>
      <c r="B354" s="54">
        <v>3</v>
      </c>
      <c r="C354" s="55">
        <v>2</v>
      </c>
      <c r="D354" s="56">
        <v>3</v>
      </c>
      <c r="E354" s="47">
        <v>1</v>
      </c>
      <c r="F354" s="64">
        <v>1</v>
      </c>
      <c r="G354" s="47" t="s">
        <v>212</v>
      </c>
      <c r="H354" s="40">
        <v>320</v>
      </c>
      <c r="I354" s="124">
        <v>0</v>
      </c>
      <c r="J354" s="124">
        <v>0</v>
      </c>
      <c r="K354" s="124">
        <v>0</v>
      </c>
      <c r="L354" s="123">
        <v>0</v>
      </c>
      <c r="M354" s="5"/>
    </row>
    <row r="355" spans="1:13" ht="27.75" hidden="1" customHeight="1">
      <c r="A355" s="54">
        <v>3</v>
      </c>
      <c r="B355" s="54">
        <v>3</v>
      </c>
      <c r="C355" s="55">
        <v>2</v>
      </c>
      <c r="D355" s="56">
        <v>3</v>
      </c>
      <c r="E355" s="47">
        <v>1</v>
      </c>
      <c r="F355" s="64">
        <v>2</v>
      </c>
      <c r="G355" s="47" t="s">
        <v>213</v>
      </c>
      <c r="H355" s="40">
        <v>321</v>
      </c>
      <c r="I355" s="106">
        <v>0</v>
      </c>
      <c r="J355" s="106">
        <v>0</v>
      </c>
      <c r="K355" s="106">
        <v>0</v>
      </c>
      <c r="L355" s="106">
        <v>0</v>
      </c>
      <c r="M355" s="5"/>
    </row>
    <row r="356" spans="1:13" ht="12.75" hidden="1" customHeight="1">
      <c r="A356" s="54">
        <v>3</v>
      </c>
      <c r="B356" s="54">
        <v>3</v>
      </c>
      <c r="C356" s="55">
        <v>2</v>
      </c>
      <c r="D356" s="56">
        <v>4</v>
      </c>
      <c r="E356" s="56"/>
      <c r="F356" s="57"/>
      <c r="G356" s="47" t="s">
        <v>214</v>
      </c>
      <c r="H356" s="40">
        <v>322</v>
      </c>
      <c r="I356" s="102">
        <f>I357</f>
        <v>0</v>
      </c>
      <c r="J356" s="125">
        <f>J357</f>
        <v>0</v>
      </c>
      <c r="K356" s="103">
        <f>K357</f>
        <v>0</v>
      </c>
      <c r="L356" s="103">
        <f>L357</f>
        <v>0</v>
      </c>
    </row>
    <row r="357" spans="1:13" ht="12.75" hidden="1" customHeight="1">
      <c r="A357" s="62">
        <v>3</v>
      </c>
      <c r="B357" s="62">
        <v>3</v>
      </c>
      <c r="C357" s="44">
        <v>2</v>
      </c>
      <c r="D357" s="43">
        <v>4</v>
      </c>
      <c r="E357" s="43">
        <v>1</v>
      </c>
      <c r="F357" s="45"/>
      <c r="G357" s="47" t="s">
        <v>214</v>
      </c>
      <c r="H357" s="40">
        <v>323</v>
      </c>
      <c r="I357" s="111">
        <f>SUM(I358:I359)</f>
        <v>0</v>
      </c>
      <c r="J357" s="112">
        <f>SUM(J358:J359)</f>
        <v>0</v>
      </c>
      <c r="K357" s="113">
        <f>SUM(K358:K359)</f>
        <v>0</v>
      </c>
      <c r="L357" s="113">
        <f>SUM(L358:L359)</f>
        <v>0</v>
      </c>
    </row>
    <row r="358" spans="1:13" ht="30.75" hidden="1" customHeight="1">
      <c r="A358" s="54">
        <v>3</v>
      </c>
      <c r="B358" s="54">
        <v>3</v>
      </c>
      <c r="C358" s="55">
        <v>2</v>
      </c>
      <c r="D358" s="56">
        <v>4</v>
      </c>
      <c r="E358" s="56">
        <v>1</v>
      </c>
      <c r="F358" s="57">
        <v>1</v>
      </c>
      <c r="G358" s="47" t="s">
        <v>215</v>
      </c>
      <c r="H358" s="40">
        <v>324</v>
      </c>
      <c r="I358" s="106">
        <v>0</v>
      </c>
      <c r="J358" s="106">
        <v>0</v>
      </c>
      <c r="K358" s="106">
        <v>0</v>
      </c>
      <c r="L358" s="106">
        <v>0</v>
      </c>
      <c r="M358" s="5"/>
    </row>
    <row r="359" spans="1:13" ht="12.75" hidden="1" customHeight="1">
      <c r="A359" s="54">
        <v>3</v>
      </c>
      <c r="B359" s="54">
        <v>3</v>
      </c>
      <c r="C359" s="55">
        <v>2</v>
      </c>
      <c r="D359" s="56">
        <v>4</v>
      </c>
      <c r="E359" s="56">
        <v>1</v>
      </c>
      <c r="F359" s="57">
        <v>2</v>
      </c>
      <c r="G359" s="47" t="s">
        <v>223</v>
      </c>
      <c r="H359" s="40">
        <v>325</v>
      </c>
      <c r="I359" s="106">
        <v>0</v>
      </c>
      <c r="J359" s="106">
        <v>0</v>
      </c>
      <c r="K359" s="106">
        <v>0</v>
      </c>
      <c r="L359" s="106">
        <v>0</v>
      </c>
    </row>
    <row r="360" spans="1:13" ht="12.75" hidden="1" customHeight="1">
      <c r="A360" s="54">
        <v>3</v>
      </c>
      <c r="B360" s="54">
        <v>3</v>
      </c>
      <c r="C360" s="55">
        <v>2</v>
      </c>
      <c r="D360" s="56">
        <v>5</v>
      </c>
      <c r="E360" s="56"/>
      <c r="F360" s="57"/>
      <c r="G360" s="47" t="s">
        <v>217</v>
      </c>
      <c r="H360" s="40">
        <v>326</v>
      </c>
      <c r="I360" s="102">
        <f t="shared" ref="I360:L361" si="33">I361</f>
        <v>0</v>
      </c>
      <c r="J360" s="125">
        <f t="shared" si="33"/>
        <v>0</v>
      </c>
      <c r="K360" s="103">
        <f t="shared" si="33"/>
        <v>0</v>
      </c>
      <c r="L360" s="103">
        <f t="shared" si="33"/>
        <v>0</v>
      </c>
    </row>
    <row r="361" spans="1:13" ht="12.75" hidden="1" customHeight="1">
      <c r="A361" s="62">
        <v>3</v>
      </c>
      <c r="B361" s="62">
        <v>3</v>
      </c>
      <c r="C361" s="44">
        <v>2</v>
      </c>
      <c r="D361" s="43">
        <v>5</v>
      </c>
      <c r="E361" s="43">
        <v>1</v>
      </c>
      <c r="F361" s="45"/>
      <c r="G361" s="47" t="s">
        <v>217</v>
      </c>
      <c r="H361" s="40">
        <v>327</v>
      </c>
      <c r="I361" s="111">
        <f t="shared" si="33"/>
        <v>0</v>
      </c>
      <c r="J361" s="112">
        <f t="shared" si="33"/>
        <v>0</v>
      </c>
      <c r="K361" s="113">
        <f t="shared" si="33"/>
        <v>0</v>
      </c>
      <c r="L361" s="113">
        <f t="shared" si="33"/>
        <v>0</v>
      </c>
    </row>
    <row r="362" spans="1:13" ht="12.75" hidden="1" customHeight="1">
      <c r="A362" s="54">
        <v>3</v>
      </c>
      <c r="B362" s="54">
        <v>3</v>
      </c>
      <c r="C362" s="55">
        <v>2</v>
      </c>
      <c r="D362" s="56">
        <v>5</v>
      </c>
      <c r="E362" s="56">
        <v>1</v>
      </c>
      <c r="F362" s="57">
        <v>1</v>
      </c>
      <c r="G362" s="47" t="s">
        <v>217</v>
      </c>
      <c r="H362" s="40">
        <v>328</v>
      </c>
      <c r="I362" s="124">
        <v>0</v>
      </c>
      <c r="J362" s="124">
        <v>0</v>
      </c>
      <c r="K362" s="124">
        <v>0</v>
      </c>
      <c r="L362" s="123">
        <v>0</v>
      </c>
    </row>
    <row r="363" spans="1:13" ht="30.75" hidden="1" customHeight="1">
      <c r="A363" s="54">
        <v>3</v>
      </c>
      <c r="B363" s="54">
        <v>3</v>
      </c>
      <c r="C363" s="55">
        <v>2</v>
      </c>
      <c r="D363" s="56">
        <v>6</v>
      </c>
      <c r="E363" s="56"/>
      <c r="F363" s="57"/>
      <c r="G363" s="47" t="s">
        <v>188</v>
      </c>
      <c r="H363" s="40">
        <v>329</v>
      </c>
      <c r="I363" s="102">
        <f t="shared" ref="I363:L364" si="34">I364</f>
        <v>0</v>
      </c>
      <c r="J363" s="125">
        <f t="shared" si="34"/>
        <v>0</v>
      </c>
      <c r="K363" s="103">
        <f t="shared" si="34"/>
        <v>0</v>
      </c>
      <c r="L363" s="103">
        <f t="shared" si="34"/>
        <v>0</v>
      </c>
      <c r="M363" s="5"/>
    </row>
    <row r="364" spans="1:13" ht="25.5" hidden="1" customHeight="1">
      <c r="A364" s="54">
        <v>3</v>
      </c>
      <c r="B364" s="54">
        <v>3</v>
      </c>
      <c r="C364" s="55">
        <v>2</v>
      </c>
      <c r="D364" s="56">
        <v>6</v>
      </c>
      <c r="E364" s="56">
        <v>1</v>
      </c>
      <c r="F364" s="57"/>
      <c r="G364" s="47" t="s">
        <v>188</v>
      </c>
      <c r="H364" s="40">
        <v>330</v>
      </c>
      <c r="I364" s="102">
        <f t="shared" si="34"/>
        <v>0</v>
      </c>
      <c r="J364" s="125">
        <f t="shared" si="34"/>
        <v>0</v>
      </c>
      <c r="K364" s="103">
        <f t="shared" si="34"/>
        <v>0</v>
      </c>
      <c r="L364" s="103">
        <f t="shared" si="34"/>
        <v>0</v>
      </c>
      <c r="M364" s="5"/>
    </row>
    <row r="365" spans="1:13" ht="24" hidden="1" customHeight="1">
      <c r="A365" s="68">
        <v>3</v>
      </c>
      <c r="B365" s="68">
        <v>3</v>
      </c>
      <c r="C365" s="69">
        <v>2</v>
      </c>
      <c r="D365" s="70">
        <v>6</v>
      </c>
      <c r="E365" s="70">
        <v>1</v>
      </c>
      <c r="F365" s="80">
        <v>1</v>
      </c>
      <c r="G365" s="67" t="s">
        <v>188</v>
      </c>
      <c r="H365" s="40">
        <v>331</v>
      </c>
      <c r="I365" s="124">
        <v>0</v>
      </c>
      <c r="J365" s="124">
        <v>0</v>
      </c>
      <c r="K365" s="124">
        <v>0</v>
      </c>
      <c r="L365" s="123">
        <v>0</v>
      </c>
      <c r="M365" s="5"/>
    </row>
    <row r="366" spans="1:13" ht="28.5" hidden="1" customHeight="1">
      <c r="A366" s="54">
        <v>3</v>
      </c>
      <c r="B366" s="54">
        <v>3</v>
      </c>
      <c r="C366" s="55">
        <v>2</v>
      </c>
      <c r="D366" s="56">
        <v>7</v>
      </c>
      <c r="E366" s="56"/>
      <c r="F366" s="57"/>
      <c r="G366" s="47" t="s">
        <v>219</v>
      </c>
      <c r="H366" s="40">
        <v>332</v>
      </c>
      <c r="I366" s="102">
        <f>I367</f>
        <v>0</v>
      </c>
      <c r="J366" s="125">
        <f>J367</f>
        <v>0</v>
      </c>
      <c r="K366" s="103">
        <f>K367</f>
        <v>0</v>
      </c>
      <c r="L366" s="103">
        <f>L367</f>
        <v>0</v>
      </c>
      <c r="M366" s="5"/>
    </row>
    <row r="367" spans="1:13" ht="28.5" hidden="1" customHeight="1">
      <c r="A367" s="68">
        <v>3</v>
      </c>
      <c r="B367" s="68">
        <v>3</v>
      </c>
      <c r="C367" s="69">
        <v>2</v>
      </c>
      <c r="D367" s="70">
        <v>7</v>
      </c>
      <c r="E367" s="70">
        <v>1</v>
      </c>
      <c r="F367" s="80"/>
      <c r="G367" s="47" t="s">
        <v>219</v>
      </c>
      <c r="H367" s="40">
        <v>333</v>
      </c>
      <c r="I367" s="102">
        <f>SUM(I368:I369)</f>
        <v>0</v>
      </c>
      <c r="J367" s="102">
        <f>SUM(J368:J369)</f>
        <v>0</v>
      </c>
      <c r="K367" s="102">
        <f>SUM(K368:K369)</f>
        <v>0</v>
      </c>
      <c r="L367" s="102">
        <f>SUM(L368:L369)</f>
        <v>0</v>
      </c>
      <c r="M367" s="5"/>
    </row>
    <row r="368" spans="1:13" ht="27" hidden="1" customHeight="1">
      <c r="A368" s="54">
        <v>3</v>
      </c>
      <c r="B368" s="54">
        <v>3</v>
      </c>
      <c r="C368" s="55">
        <v>2</v>
      </c>
      <c r="D368" s="56">
        <v>7</v>
      </c>
      <c r="E368" s="56">
        <v>1</v>
      </c>
      <c r="F368" s="57">
        <v>1</v>
      </c>
      <c r="G368" s="47" t="s">
        <v>220</v>
      </c>
      <c r="H368" s="40">
        <v>334</v>
      </c>
      <c r="I368" s="124">
        <v>0</v>
      </c>
      <c r="J368" s="124">
        <v>0</v>
      </c>
      <c r="K368" s="124">
        <v>0</v>
      </c>
      <c r="L368" s="123">
        <v>0</v>
      </c>
      <c r="M368" s="5"/>
    </row>
    <row r="369" spans="1:13" ht="30" hidden="1" customHeight="1">
      <c r="A369" s="54">
        <v>3</v>
      </c>
      <c r="B369" s="54">
        <v>3</v>
      </c>
      <c r="C369" s="55">
        <v>2</v>
      </c>
      <c r="D369" s="56">
        <v>7</v>
      </c>
      <c r="E369" s="56">
        <v>1</v>
      </c>
      <c r="F369" s="57">
        <v>2</v>
      </c>
      <c r="G369" s="47" t="s">
        <v>221</v>
      </c>
      <c r="H369" s="40">
        <v>335</v>
      </c>
      <c r="I369" s="106">
        <v>0</v>
      </c>
      <c r="J369" s="106">
        <v>0</v>
      </c>
      <c r="K369" s="106">
        <v>0</v>
      </c>
      <c r="L369" s="106">
        <v>0</v>
      </c>
      <c r="M369" s="5"/>
    </row>
    <row r="370" spans="1:13" ht="21.75" customHeight="1">
      <c r="A370" s="90"/>
      <c r="B370" s="90"/>
      <c r="C370" s="91"/>
      <c r="D370" s="92"/>
      <c r="E370" s="93"/>
      <c r="F370" s="94"/>
      <c r="G370" s="95" t="s">
        <v>224</v>
      </c>
      <c r="H370" s="40">
        <v>336</v>
      </c>
      <c r="I370" s="132">
        <f>SUM(I35+I186)</f>
        <v>6500</v>
      </c>
      <c r="J370" s="132">
        <f>SUM(J35+J186)</f>
        <v>4900</v>
      </c>
      <c r="K370" s="132">
        <f>SUM(K35+K186)</f>
        <v>4900</v>
      </c>
      <c r="L370" s="132">
        <f>SUM(L35+L186)</f>
        <v>4900</v>
      </c>
      <c r="M370" s="5"/>
    </row>
    <row r="371" spans="1:13" ht="18.75" customHeight="1">
      <c r="F371" s="296"/>
      <c r="G371" s="41"/>
      <c r="H371" s="40"/>
      <c r="I371" s="96"/>
      <c r="J371" s="239"/>
      <c r="K371" s="239"/>
      <c r="L371" s="239"/>
    </row>
    <row r="372" spans="1:13" ht="13.5" customHeight="1">
      <c r="A372" s="339" t="s">
        <v>399</v>
      </c>
      <c r="B372" s="339"/>
      <c r="C372" s="339"/>
      <c r="D372" s="339"/>
      <c r="E372" s="339"/>
      <c r="F372" s="339"/>
      <c r="G372" s="339"/>
      <c r="H372" s="297"/>
      <c r="I372" s="97"/>
      <c r="J372" s="329"/>
      <c r="K372" s="356" t="s">
        <v>400</v>
      </c>
      <c r="L372" s="356"/>
    </row>
    <row r="373" spans="1:13" ht="14.25" customHeight="1">
      <c r="A373" s="98"/>
      <c r="B373" s="98"/>
      <c r="C373" s="98"/>
      <c r="D373" s="340" t="s">
        <v>225</v>
      </c>
      <c r="E373" s="340"/>
      <c r="F373" s="340"/>
      <c r="G373" s="340"/>
      <c r="H373" s="5"/>
      <c r="I373" s="308" t="s">
        <v>226</v>
      </c>
      <c r="K373" s="341" t="s">
        <v>227</v>
      </c>
      <c r="L373" s="341"/>
    </row>
    <row r="374" spans="1:13" ht="12.75" customHeight="1">
      <c r="I374" s="99"/>
      <c r="K374" s="99"/>
      <c r="L374" s="99"/>
    </row>
    <row r="375" spans="1:13" ht="15.75" customHeight="1">
      <c r="A375" s="339" t="s">
        <v>228</v>
      </c>
      <c r="B375" s="339"/>
      <c r="C375" s="339"/>
      <c r="D375" s="339"/>
      <c r="E375" s="339"/>
      <c r="F375" s="339"/>
      <c r="G375" s="339"/>
      <c r="I375" s="99"/>
      <c r="J375" s="244"/>
      <c r="K375" s="334" t="s">
        <v>229</v>
      </c>
      <c r="L375" s="334"/>
    </row>
    <row r="376" spans="1:13" ht="33.75" customHeight="1">
      <c r="D376" s="330" t="s">
        <v>230</v>
      </c>
      <c r="E376" s="331"/>
      <c r="F376" s="331"/>
      <c r="G376" s="331"/>
      <c r="H376" s="100"/>
      <c r="I376" s="101" t="s">
        <v>226</v>
      </c>
      <c r="K376" s="332" t="s">
        <v>227</v>
      </c>
      <c r="L376" s="332"/>
    </row>
    <row r="377" spans="1:13" ht="7.5" customHeight="1"/>
    <row r="378" spans="1:13" ht="8.25" customHeight="1">
      <c r="H378" s="24" t="s">
        <v>391</v>
      </c>
    </row>
  </sheetData>
  <mergeCells count="32">
    <mergeCell ref="K375:L375"/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D376:G376"/>
    <mergeCell ref="K376:L376"/>
    <mergeCell ref="L32:L33"/>
    <mergeCell ref="A34:F34"/>
    <mergeCell ref="A372:G372"/>
    <mergeCell ref="D373:G373"/>
    <mergeCell ref="K373:L373"/>
    <mergeCell ref="A32:F33"/>
    <mergeCell ref="G32:G33"/>
    <mergeCell ref="H32:H33"/>
    <mergeCell ref="I32:J32"/>
    <mergeCell ref="K32:K33"/>
    <mergeCell ref="K372:L372"/>
  </mergeCells>
  <pageMargins left="0.7" right="0.7" top="0.75" bottom="0.75" header="0.3" footer="0.3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831-48D0-4286-A96F-8B05AB6FFEDA}">
  <sheetPr>
    <pageSetUpPr fitToPage="1"/>
  </sheetPr>
  <dimension ref="A1:L98"/>
  <sheetViews>
    <sheetView topLeftCell="A10" zoomScale="130" zoomScaleNormal="130" workbookViewId="0">
      <selection activeCell="N38" sqref="N38"/>
    </sheetView>
  </sheetViews>
  <sheetFormatPr defaultRowHeight="15"/>
  <cols>
    <col min="1" max="2" width="1.85546875" style="327" customWidth="1"/>
    <col min="3" max="3" width="1.5703125" style="327" customWidth="1"/>
    <col min="4" max="4" width="2.28515625" style="327" customWidth="1"/>
    <col min="5" max="5" width="2" style="327" customWidth="1"/>
    <col min="6" max="6" width="2.42578125" style="327" customWidth="1"/>
    <col min="7" max="7" width="35.85546875" style="328" customWidth="1"/>
    <col min="8" max="8" width="3.42578125" style="321" customWidth="1"/>
    <col min="9" max="10" width="10.7109375" style="328" customWidth="1"/>
    <col min="11" max="11" width="13.28515625" style="328" customWidth="1"/>
    <col min="12" max="12" width="9.140625" style="284"/>
    <col min="13" max="16384" width="9.140625" style="5"/>
  </cols>
  <sheetData>
    <row r="1" spans="1:11">
      <c r="A1" s="248"/>
      <c r="B1" s="248"/>
      <c r="C1" s="248"/>
      <c r="D1" s="248"/>
      <c r="E1" s="248"/>
      <c r="F1" s="248"/>
      <c r="G1" s="248"/>
      <c r="H1" s="318" t="s">
        <v>343</v>
      </c>
      <c r="I1" s="319"/>
      <c r="J1" s="284"/>
      <c r="K1" s="248"/>
    </row>
    <row r="2" spans="1:11">
      <c r="A2" s="248"/>
      <c r="B2" s="248"/>
      <c r="C2" s="248"/>
      <c r="D2" s="248"/>
      <c r="E2" s="248"/>
      <c r="F2" s="248"/>
      <c r="G2" s="248"/>
      <c r="H2" s="318" t="s">
        <v>344</v>
      </c>
      <c r="I2" s="319"/>
      <c r="J2" s="284"/>
      <c r="K2" s="248"/>
    </row>
    <row r="3" spans="1:11" ht="15.75" customHeight="1">
      <c r="A3" s="248"/>
      <c r="B3" s="248"/>
      <c r="C3" s="248"/>
      <c r="D3" s="248"/>
      <c r="E3" s="248"/>
      <c r="F3" s="248"/>
      <c r="G3" s="248"/>
      <c r="H3" s="318" t="s">
        <v>345</v>
      </c>
      <c r="I3" s="319"/>
      <c r="J3" s="320"/>
      <c r="K3" s="248"/>
    </row>
    <row r="4" spans="1:11" ht="6.75" customHeight="1">
      <c r="A4" s="248"/>
      <c r="B4" s="248"/>
      <c r="C4" s="248"/>
      <c r="D4" s="248"/>
      <c r="E4" s="248"/>
      <c r="F4" s="248"/>
      <c r="G4" s="248"/>
      <c r="I4" s="284"/>
      <c r="J4" s="320"/>
      <c r="K4" s="248"/>
    </row>
    <row r="5" spans="1:11">
      <c r="A5" s="386" t="s">
        <v>346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</row>
    <row r="6" spans="1:11" ht="30" customHeight="1">
      <c r="A6" s="384" t="s">
        <v>2</v>
      </c>
      <c r="B6" s="384"/>
      <c r="C6" s="384"/>
      <c r="D6" s="384"/>
      <c r="E6" s="384"/>
      <c r="F6" s="384"/>
      <c r="G6" s="384"/>
      <c r="H6" s="384"/>
      <c r="I6" s="384"/>
      <c r="J6" s="384"/>
      <c r="K6" s="384"/>
    </row>
    <row r="7" spans="1:11">
      <c r="A7" s="384" t="s">
        <v>3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</row>
    <row r="8" spans="1:11" ht="7.5" customHeight="1">
      <c r="A8" s="256"/>
      <c r="B8" s="256"/>
      <c r="C8" s="256"/>
      <c r="D8" s="256"/>
      <c r="E8" s="256"/>
      <c r="F8" s="310"/>
      <c r="G8" s="378"/>
      <c r="H8" s="378"/>
      <c r="I8" s="384"/>
      <c r="J8" s="384"/>
      <c r="K8" s="384"/>
    </row>
    <row r="9" spans="1:11" ht="15" customHeight="1">
      <c r="A9" s="387" t="s">
        <v>347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</row>
    <row r="10" spans="1:11" ht="7.5" customHeight="1">
      <c r="A10" s="246"/>
      <c r="B10" s="247"/>
      <c r="C10" s="247"/>
      <c r="D10" s="247"/>
      <c r="E10" s="247"/>
      <c r="F10" s="247"/>
      <c r="G10" s="247"/>
      <c r="H10" s="247"/>
      <c r="I10" s="247"/>
      <c r="J10" s="247"/>
      <c r="K10" s="247"/>
    </row>
    <row r="11" spans="1:11">
      <c r="A11" s="385" t="s">
        <v>410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</row>
    <row r="12" spans="1:11">
      <c r="A12" s="384" t="s">
        <v>411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</row>
    <row r="13" spans="1:11">
      <c r="A13" s="384" t="s">
        <v>6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</row>
    <row r="14" spans="1:11" ht="11.25" customHeight="1">
      <c r="A14" s="246"/>
      <c r="B14" s="247"/>
      <c r="C14" s="247"/>
      <c r="D14" s="247"/>
      <c r="E14" s="247"/>
      <c r="F14" s="247"/>
      <c r="G14" s="310"/>
      <c r="H14" s="310"/>
      <c r="I14" s="310"/>
      <c r="J14" s="310"/>
      <c r="K14" s="310"/>
    </row>
    <row r="15" spans="1:11">
      <c r="A15" s="385" t="s">
        <v>7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</row>
    <row r="16" spans="1:11" ht="15" customHeight="1">
      <c r="A16" s="384" t="s">
        <v>412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4"/>
    </row>
    <row r="17" spans="1:11">
      <c r="A17" s="309"/>
      <c r="B17" s="310"/>
      <c r="C17" s="310"/>
      <c r="D17" s="310"/>
      <c r="E17" s="310"/>
      <c r="F17" s="310"/>
      <c r="G17" s="310" t="s">
        <v>348</v>
      </c>
      <c r="H17" s="310"/>
      <c r="I17" s="248"/>
      <c r="J17" s="248"/>
      <c r="K17" s="249"/>
    </row>
    <row r="18" spans="1:11" ht="9" customHeight="1">
      <c r="A18" s="384"/>
      <c r="B18" s="384"/>
      <c r="C18" s="384"/>
      <c r="D18" s="384"/>
      <c r="E18" s="384"/>
      <c r="F18" s="384"/>
      <c r="G18" s="384"/>
      <c r="H18" s="384"/>
      <c r="I18" s="384"/>
      <c r="J18" s="384"/>
      <c r="K18" s="384"/>
    </row>
    <row r="19" spans="1:11">
      <c r="A19" s="309"/>
      <c r="B19" s="310"/>
      <c r="C19" s="310"/>
      <c r="D19" s="310"/>
      <c r="E19" s="310"/>
      <c r="F19" s="310"/>
      <c r="G19" s="310"/>
      <c r="H19" s="310"/>
      <c r="I19" s="250"/>
      <c r="J19" s="251"/>
      <c r="K19" s="252" t="s">
        <v>11</v>
      </c>
    </row>
    <row r="20" spans="1:11">
      <c r="A20" s="309"/>
      <c r="B20" s="310"/>
      <c r="C20" s="310"/>
      <c r="D20" s="310"/>
      <c r="E20" s="310"/>
      <c r="F20" s="310"/>
      <c r="G20" s="310"/>
      <c r="H20" s="310"/>
      <c r="I20" s="253"/>
      <c r="J20" s="253" t="s">
        <v>349</v>
      </c>
      <c r="K20" s="254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253"/>
      <c r="J21" s="253" t="s">
        <v>13</v>
      </c>
      <c r="K21" s="254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255"/>
      <c r="J22" s="253" t="s">
        <v>15</v>
      </c>
      <c r="K22" s="254" t="s">
        <v>16</v>
      </c>
    </row>
    <row r="23" spans="1:11" ht="8.25" customHeight="1">
      <c r="A23" s="256"/>
      <c r="B23" s="256"/>
      <c r="C23" s="256"/>
      <c r="D23" s="256"/>
      <c r="E23" s="256"/>
      <c r="F23" s="256"/>
      <c r="G23" s="310"/>
      <c r="H23" s="310"/>
      <c r="I23" s="257"/>
      <c r="J23" s="257"/>
      <c r="K23" s="258"/>
    </row>
    <row r="24" spans="1:11">
      <c r="A24" s="256"/>
      <c r="B24" s="256"/>
      <c r="C24" s="256"/>
      <c r="D24" s="256"/>
      <c r="E24" s="256"/>
      <c r="F24" s="256"/>
      <c r="G24" s="259"/>
      <c r="H24" s="310"/>
      <c r="I24" s="257"/>
      <c r="J24" s="257"/>
      <c r="K24" s="255" t="s">
        <v>350</v>
      </c>
    </row>
    <row r="25" spans="1:11" ht="15" customHeight="1">
      <c r="A25" s="375" t="s">
        <v>28</v>
      </c>
      <c r="B25" s="379"/>
      <c r="C25" s="379"/>
      <c r="D25" s="379"/>
      <c r="E25" s="379"/>
      <c r="F25" s="379"/>
      <c r="G25" s="375" t="s">
        <v>29</v>
      </c>
      <c r="H25" s="375" t="s">
        <v>351</v>
      </c>
      <c r="I25" s="380" t="s">
        <v>352</v>
      </c>
      <c r="J25" s="381"/>
      <c r="K25" s="381"/>
    </row>
    <row r="26" spans="1:11">
      <c r="A26" s="379"/>
      <c r="B26" s="379"/>
      <c r="C26" s="379"/>
      <c r="D26" s="379"/>
      <c r="E26" s="379"/>
      <c r="F26" s="379"/>
      <c r="G26" s="375"/>
      <c r="H26" s="375"/>
      <c r="I26" s="382" t="s">
        <v>309</v>
      </c>
      <c r="J26" s="382"/>
      <c r="K26" s="383"/>
    </row>
    <row r="27" spans="1:11" ht="25.5" customHeight="1">
      <c r="A27" s="379"/>
      <c r="B27" s="379"/>
      <c r="C27" s="379"/>
      <c r="D27" s="379"/>
      <c r="E27" s="379"/>
      <c r="F27" s="379"/>
      <c r="G27" s="375"/>
      <c r="H27" s="375"/>
      <c r="I27" s="375" t="s">
        <v>353</v>
      </c>
      <c r="J27" s="375" t="s">
        <v>354</v>
      </c>
      <c r="K27" s="376"/>
    </row>
    <row r="28" spans="1:11" ht="36" customHeight="1">
      <c r="A28" s="379"/>
      <c r="B28" s="379"/>
      <c r="C28" s="379"/>
      <c r="D28" s="379"/>
      <c r="E28" s="379"/>
      <c r="F28" s="379"/>
      <c r="G28" s="375"/>
      <c r="H28" s="375"/>
      <c r="I28" s="375"/>
      <c r="J28" s="311" t="s">
        <v>355</v>
      </c>
      <c r="K28" s="311" t="s">
        <v>356</v>
      </c>
    </row>
    <row r="29" spans="1:11">
      <c r="A29" s="377">
        <v>1</v>
      </c>
      <c r="B29" s="377"/>
      <c r="C29" s="377"/>
      <c r="D29" s="377"/>
      <c r="E29" s="377"/>
      <c r="F29" s="377"/>
      <c r="G29" s="312">
        <v>2</v>
      </c>
      <c r="H29" s="312">
        <v>3</v>
      </c>
      <c r="I29" s="312">
        <v>4</v>
      </c>
      <c r="J29" s="312">
        <v>5</v>
      </c>
      <c r="K29" s="312">
        <v>6</v>
      </c>
    </row>
    <row r="30" spans="1:11">
      <c r="A30" s="260">
        <v>2</v>
      </c>
      <c r="B30" s="260"/>
      <c r="C30" s="261"/>
      <c r="D30" s="261"/>
      <c r="E30" s="261"/>
      <c r="F30" s="261"/>
      <c r="G30" s="262" t="s">
        <v>357</v>
      </c>
      <c r="H30" s="263">
        <v>1</v>
      </c>
      <c r="I30" s="264">
        <f>I31+I37+I39+I42+I47+I59+I66+I75+I81</f>
        <v>606.25</v>
      </c>
      <c r="J30" s="264">
        <f>J31+J37+J39+J42+J47+J59+J66+J75+J81</f>
        <v>168977.48999999996</v>
      </c>
      <c r="K30" s="264">
        <f>K31+K37+K39+K42+K47+K59+K66+K75+K81</f>
        <v>0</v>
      </c>
    </row>
    <row r="31" spans="1:11" ht="15" customHeight="1">
      <c r="A31" s="260">
        <v>2</v>
      </c>
      <c r="B31" s="260">
        <v>1</v>
      </c>
      <c r="C31" s="260"/>
      <c r="D31" s="260"/>
      <c r="E31" s="260"/>
      <c r="F31" s="260"/>
      <c r="G31" s="265" t="s">
        <v>39</v>
      </c>
      <c r="H31" s="263">
        <v>2</v>
      </c>
      <c r="I31" s="264">
        <f>I32+I36</f>
        <v>0</v>
      </c>
      <c r="J31" s="264">
        <f>J32+J36</f>
        <v>163028.31999999998</v>
      </c>
      <c r="K31" s="264">
        <f>K32+K36</f>
        <v>0</v>
      </c>
    </row>
    <row r="32" spans="1:11" ht="15" customHeight="1">
      <c r="A32" s="261">
        <v>2</v>
      </c>
      <c r="B32" s="261">
        <v>1</v>
      </c>
      <c r="C32" s="261">
        <v>1</v>
      </c>
      <c r="D32" s="261"/>
      <c r="E32" s="261"/>
      <c r="F32" s="261"/>
      <c r="G32" s="266" t="s">
        <v>358</v>
      </c>
      <c r="H32" s="312">
        <v>3</v>
      </c>
      <c r="I32" s="267">
        <f>I33+I35</f>
        <v>0</v>
      </c>
      <c r="J32" s="267">
        <f>J33+J35</f>
        <v>160528.26999999999</v>
      </c>
      <c r="K32" s="267">
        <f>K33+K35</f>
        <v>0</v>
      </c>
    </row>
    <row r="33" spans="1:11" ht="15" customHeight="1">
      <c r="A33" s="261">
        <v>2</v>
      </c>
      <c r="B33" s="261">
        <v>1</v>
      </c>
      <c r="C33" s="261">
        <v>1</v>
      </c>
      <c r="D33" s="261">
        <v>1</v>
      </c>
      <c r="E33" s="261">
        <v>1</v>
      </c>
      <c r="F33" s="261">
        <v>1</v>
      </c>
      <c r="G33" s="266" t="s">
        <v>359</v>
      </c>
      <c r="H33" s="312">
        <v>4</v>
      </c>
      <c r="I33" s="267"/>
      <c r="J33" s="267">
        <v>160528.26999999999</v>
      </c>
      <c r="K33" s="267"/>
    </row>
    <row r="34" spans="1:11" ht="15" customHeight="1">
      <c r="A34" s="261"/>
      <c r="B34" s="261"/>
      <c r="C34" s="261"/>
      <c r="D34" s="261"/>
      <c r="E34" s="261"/>
      <c r="F34" s="261"/>
      <c r="G34" s="266" t="s">
        <v>360</v>
      </c>
      <c r="H34" s="312">
        <v>5</v>
      </c>
      <c r="I34" s="267"/>
      <c r="J34" s="267">
        <v>30524.21</v>
      </c>
      <c r="K34" s="267"/>
    </row>
    <row r="35" spans="1:11" hidden="1">
      <c r="A35" s="261">
        <v>2</v>
      </c>
      <c r="B35" s="261">
        <v>1</v>
      </c>
      <c r="C35" s="261">
        <v>1</v>
      </c>
      <c r="D35" s="261">
        <v>1</v>
      </c>
      <c r="E35" s="261">
        <v>2</v>
      </c>
      <c r="F35" s="261">
        <v>1</v>
      </c>
      <c r="G35" s="266" t="s">
        <v>42</v>
      </c>
      <c r="H35" s="312">
        <v>6</v>
      </c>
      <c r="I35" s="267"/>
      <c r="J35" s="267"/>
      <c r="K35" s="267"/>
    </row>
    <row r="36" spans="1:11" ht="15" customHeight="1">
      <c r="A36" s="261">
        <v>2</v>
      </c>
      <c r="B36" s="261">
        <v>1</v>
      </c>
      <c r="C36" s="261">
        <v>2</v>
      </c>
      <c r="D36" s="261"/>
      <c r="E36" s="261"/>
      <c r="F36" s="261"/>
      <c r="G36" s="266" t="s">
        <v>43</v>
      </c>
      <c r="H36" s="312">
        <v>7</v>
      </c>
      <c r="I36" s="267"/>
      <c r="J36" s="267">
        <v>2500.0500000000002</v>
      </c>
      <c r="K36" s="267"/>
    </row>
    <row r="37" spans="1:11">
      <c r="A37" s="260">
        <v>2</v>
      </c>
      <c r="B37" s="260">
        <v>2</v>
      </c>
      <c r="C37" s="260"/>
      <c r="D37" s="260"/>
      <c r="E37" s="260"/>
      <c r="F37" s="260"/>
      <c r="G37" s="265" t="s">
        <v>361</v>
      </c>
      <c r="H37" s="263">
        <v>8</v>
      </c>
      <c r="I37" s="268">
        <f>I38</f>
        <v>606.25</v>
      </c>
      <c r="J37" s="268">
        <f>J38</f>
        <v>940.12</v>
      </c>
      <c r="K37" s="268">
        <f>K38</f>
        <v>0</v>
      </c>
    </row>
    <row r="38" spans="1:11">
      <c r="A38" s="261">
        <v>2</v>
      </c>
      <c r="B38" s="261">
        <v>2</v>
      </c>
      <c r="C38" s="261">
        <v>1</v>
      </c>
      <c r="D38" s="261"/>
      <c r="E38" s="261"/>
      <c r="F38" s="261"/>
      <c r="G38" s="266" t="s">
        <v>361</v>
      </c>
      <c r="H38" s="312">
        <v>9</v>
      </c>
      <c r="I38" s="267">
        <v>606.25</v>
      </c>
      <c r="J38" s="267">
        <v>940.12</v>
      </c>
      <c r="K38" s="267"/>
    </row>
    <row r="39" spans="1:11" hidden="1">
      <c r="A39" s="260">
        <v>2</v>
      </c>
      <c r="B39" s="260">
        <v>3</v>
      </c>
      <c r="C39" s="260"/>
      <c r="D39" s="260"/>
      <c r="E39" s="260"/>
      <c r="F39" s="260"/>
      <c r="G39" s="265" t="s">
        <v>61</v>
      </c>
      <c r="H39" s="263">
        <v>10</v>
      </c>
      <c r="I39" s="264">
        <f>I40+I41</f>
        <v>0</v>
      </c>
      <c r="J39" s="264">
        <f>J40+J41</f>
        <v>0</v>
      </c>
      <c r="K39" s="264">
        <f>K40+K41</f>
        <v>0</v>
      </c>
    </row>
    <row r="40" spans="1:11" hidden="1">
      <c r="A40" s="261">
        <v>2</v>
      </c>
      <c r="B40" s="261">
        <v>3</v>
      </c>
      <c r="C40" s="261">
        <v>1</v>
      </c>
      <c r="D40" s="261"/>
      <c r="E40" s="261"/>
      <c r="F40" s="261"/>
      <c r="G40" s="266" t="s">
        <v>62</v>
      </c>
      <c r="H40" s="312">
        <v>11</v>
      </c>
      <c r="I40" s="267"/>
      <c r="J40" s="267"/>
      <c r="K40" s="267"/>
    </row>
    <row r="41" spans="1:11" hidden="1">
      <c r="A41" s="261">
        <v>2</v>
      </c>
      <c r="B41" s="261">
        <v>3</v>
      </c>
      <c r="C41" s="261">
        <v>2</v>
      </c>
      <c r="D41" s="261"/>
      <c r="E41" s="261"/>
      <c r="F41" s="261"/>
      <c r="G41" s="266" t="s">
        <v>73</v>
      </c>
      <c r="H41" s="312">
        <v>12</v>
      </c>
      <c r="I41" s="267"/>
      <c r="J41" s="267"/>
      <c r="K41" s="267"/>
    </row>
    <row r="42" spans="1:11" hidden="1">
      <c r="A42" s="260">
        <v>2</v>
      </c>
      <c r="B42" s="260">
        <v>4</v>
      </c>
      <c r="C42" s="260"/>
      <c r="D42" s="260"/>
      <c r="E42" s="260"/>
      <c r="F42" s="260"/>
      <c r="G42" s="265" t="s">
        <v>74</v>
      </c>
      <c r="H42" s="263">
        <v>13</v>
      </c>
      <c r="I42" s="264">
        <f>I43</f>
        <v>0</v>
      </c>
      <c r="J42" s="264">
        <f>J43</f>
        <v>0</v>
      </c>
      <c r="K42" s="264">
        <f>K43</f>
        <v>0</v>
      </c>
    </row>
    <row r="43" spans="1:11" hidden="1">
      <c r="A43" s="261">
        <v>2</v>
      </c>
      <c r="B43" s="261">
        <v>4</v>
      </c>
      <c r="C43" s="261">
        <v>1</v>
      </c>
      <c r="D43" s="261"/>
      <c r="E43" s="261"/>
      <c r="F43" s="261"/>
      <c r="G43" s="266" t="s">
        <v>362</v>
      </c>
      <c r="H43" s="312">
        <v>14</v>
      </c>
      <c r="I43" s="267">
        <f>I44+I45+I46</f>
        <v>0</v>
      </c>
      <c r="J43" s="267">
        <f>J44+J45+J46</f>
        <v>0</v>
      </c>
      <c r="K43" s="267">
        <f>K44+K45+K46</f>
        <v>0</v>
      </c>
    </row>
    <row r="44" spans="1:11" hidden="1">
      <c r="A44" s="261">
        <v>2</v>
      </c>
      <c r="B44" s="261">
        <v>4</v>
      </c>
      <c r="C44" s="261">
        <v>1</v>
      </c>
      <c r="D44" s="261">
        <v>1</v>
      </c>
      <c r="E44" s="261">
        <v>1</v>
      </c>
      <c r="F44" s="261">
        <v>1</v>
      </c>
      <c r="G44" s="266" t="s">
        <v>76</v>
      </c>
      <c r="H44" s="312">
        <v>15</v>
      </c>
      <c r="I44" s="267"/>
      <c r="J44" s="267"/>
      <c r="K44" s="267"/>
    </row>
    <row r="45" spans="1:11" hidden="1">
      <c r="A45" s="261">
        <v>2</v>
      </c>
      <c r="B45" s="261">
        <v>4</v>
      </c>
      <c r="C45" s="261">
        <v>1</v>
      </c>
      <c r="D45" s="261">
        <v>1</v>
      </c>
      <c r="E45" s="261">
        <v>1</v>
      </c>
      <c r="F45" s="261">
        <v>2</v>
      </c>
      <c r="G45" s="266" t="s">
        <v>77</v>
      </c>
      <c r="H45" s="312">
        <v>16</v>
      </c>
      <c r="I45" s="267"/>
      <c r="J45" s="267"/>
      <c r="K45" s="267"/>
    </row>
    <row r="46" spans="1:11" hidden="1">
      <c r="A46" s="261">
        <v>2</v>
      </c>
      <c r="B46" s="261">
        <v>4</v>
      </c>
      <c r="C46" s="261">
        <v>1</v>
      </c>
      <c r="D46" s="261">
        <v>1</v>
      </c>
      <c r="E46" s="261">
        <v>1</v>
      </c>
      <c r="F46" s="261">
        <v>3</v>
      </c>
      <c r="G46" s="266" t="s">
        <v>78</v>
      </c>
      <c r="H46" s="312">
        <v>17</v>
      </c>
      <c r="I46" s="267"/>
      <c r="J46" s="267"/>
      <c r="K46" s="267"/>
    </row>
    <row r="47" spans="1:11" hidden="1">
      <c r="A47" s="260">
        <v>2</v>
      </c>
      <c r="B47" s="260">
        <v>5</v>
      </c>
      <c r="C47" s="260"/>
      <c r="D47" s="260"/>
      <c r="E47" s="260"/>
      <c r="F47" s="260"/>
      <c r="G47" s="265" t="s">
        <v>79</v>
      </c>
      <c r="H47" s="263">
        <v>18</v>
      </c>
      <c r="I47" s="264">
        <f>I48+I51+I54</f>
        <v>0</v>
      </c>
      <c r="J47" s="264">
        <f>J48+J51+J54</f>
        <v>0</v>
      </c>
      <c r="K47" s="264">
        <f>K48+K51+K54</f>
        <v>0</v>
      </c>
    </row>
    <row r="48" spans="1:11" hidden="1">
      <c r="A48" s="261">
        <v>2</v>
      </c>
      <c r="B48" s="261">
        <v>5</v>
      </c>
      <c r="C48" s="261">
        <v>1</v>
      </c>
      <c r="D48" s="261"/>
      <c r="E48" s="261"/>
      <c r="F48" s="261"/>
      <c r="G48" s="266" t="s">
        <v>80</v>
      </c>
      <c r="H48" s="312">
        <v>19</v>
      </c>
      <c r="I48" s="267">
        <f>I49+I50</f>
        <v>0</v>
      </c>
      <c r="J48" s="267">
        <f>J49+J50</f>
        <v>0</v>
      </c>
      <c r="K48" s="267">
        <f>K49+K50</f>
        <v>0</v>
      </c>
    </row>
    <row r="49" spans="1:12" ht="24" hidden="1" customHeight="1">
      <c r="A49" s="261">
        <v>2</v>
      </c>
      <c r="B49" s="261">
        <v>5</v>
      </c>
      <c r="C49" s="261">
        <v>1</v>
      </c>
      <c r="D49" s="261">
        <v>1</v>
      </c>
      <c r="E49" s="261">
        <v>1</v>
      </c>
      <c r="F49" s="261">
        <v>1</v>
      </c>
      <c r="G49" s="266" t="s">
        <v>81</v>
      </c>
      <c r="H49" s="312">
        <v>20</v>
      </c>
      <c r="I49" s="267"/>
      <c r="J49" s="267"/>
      <c r="K49" s="267"/>
      <c r="L49" s="5"/>
    </row>
    <row r="50" spans="1:12" hidden="1">
      <c r="A50" s="261">
        <v>2</v>
      </c>
      <c r="B50" s="261">
        <v>5</v>
      </c>
      <c r="C50" s="261">
        <v>1</v>
      </c>
      <c r="D50" s="261">
        <v>1</v>
      </c>
      <c r="E50" s="261">
        <v>1</v>
      </c>
      <c r="F50" s="261">
        <v>2</v>
      </c>
      <c r="G50" s="266" t="s">
        <v>82</v>
      </c>
      <c r="H50" s="312">
        <v>21</v>
      </c>
      <c r="I50" s="267"/>
      <c r="J50" s="267"/>
      <c r="K50" s="267"/>
    </row>
    <row r="51" spans="1:12" hidden="1">
      <c r="A51" s="261">
        <v>2</v>
      </c>
      <c r="B51" s="261">
        <v>5</v>
      </c>
      <c r="C51" s="261">
        <v>2</v>
      </c>
      <c r="D51" s="261"/>
      <c r="E51" s="261"/>
      <c r="F51" s="261"/>
      <c r="G51" s="266" t="s">
        <v>83</v>
      </c>
      <c r="H51" s="312">
        <v>22</v>
      </c>
      <c r="I51" s="267">
        <f>I52+I53</f>
        <v>0</v>
      </c>
      <c r="J51" s="267">
        <f>J52+J53</f>
        <v>0</v>
      </c>
      <c r="K51" s="267">
        <f>K52+K53</f>
        <v>0</v>
      </c>
    </row>
    <row r="52" spans="1:12" ht="24" hidden="1" customHeight="1">
      <c r="A52" s="261">
        <v>2</v>
      </c>
      <c r="B52" s="261">
        <v>5</v>
      </c>
      <c r="C52" s="261">
        <v>2</v>
      </c>
      <c r="D52" s="261">
        <v>1</v>
      </c>
      <c r="E52" s="261">
        <v>1</v>
      </c>
      <c r="F52" s="261">
        <v>1</v>
      </c>
      <c r="G52" s="266" t="s">
        <v>84</v>
      </c>
      <c r="H52" s="312">
        <v>23</v>
      </c>
      <c r="I52" s="267"/>
      <c r="J52" s="267"/>
      <c r="K52" s="267"/>
      <c r="L52" s="5"/>
    </row>
    <row r="53" spans="1:12" ht="24" hidden="1" customHeight="1">
      <c r="A53" s="261">
        <v>2</v>
      </c>
      <c r="B53" s="261">
        <v>5</v>
      </c>
      <c r="C53" s="261">
        <v>2</v>
      </c>
      <c r="D53" s="261">
        <v>1</v>
      </c>
      <c r="E53" s="261">
        <v>1</v>
      </c>
      <c r="F53" s="261">
        <v>2</v>
      </c>
      <c r="G53" s="266" t="s">
        <v>363</v>
      </c>
      <c r="H53" s="312">
        <v>24</v>
      </c>
      <c r="I53" s="267"/>
      <c r="J53" s="267"/>
      <c r="K53" s="267"/>
      <c r="L53" s="5"/>
    </row>
    <row r="54" spans="1:12" hidden="1">
      <c r="A54" s="261">
        <v>2</v>
      </c>
      <c r="B54" s="261">
        <v>5</v>
      </c>
      <c r="C54" s="261">
        <v>3</v>
      </c>
      <c r="D54" s="261"/>
      <c r="E54" s="261"/>
      <c r="F54" s="261"/>
      <c r="G54" s="266" t="s">
        <v>86</v>
      </c>
      <c r="H54" s="312">
        <v>25</v>
      </c>
      <c r="I54" s="267">
        <f>I55+I56+I57+I58</f>
        <v>0</v>
      </c>
      <c r="J54" s="267">
        <f>J55+J56+J57+J58</f>
        <v>0</v>
      </c>
      <c r="K54" s="267">
        <f>K55+K56+K57+K58</f>
        <v>0</v>
      </c>
    </row>
    <row r="55" spans="1:12" ht="24" hidden="1" customHeight="1">
      <c r="A55" s="261">
        <v>2</v>
      </c>
      <c r="B55" s="261">
        <v>5</v>
      </c>
      <c r="C55" s="261">
        <v>3</v>
      </c>
      <c r="D55" s="261">
        <v>1</v>
      </c>
      <c r="E55" s="261">
        <v>1</v>
      </c>
      <c r="F55" s="261">
        <v>1</v>
      </c>
      <c r="G55" s="266" t="s">
        <v>87</v>
      </c>
      <c r="H55" s="312">
        <v>26</v>
      </c>
      <c r="I55" s="267"/>
      <c r="J55" s="267"/>
      <c r="K55" s="267"/>
      <c r="L55" s="5"/>
    </row>
    <row r="56" spans="1:12" hidden="1">
      <c r="A56" s="261">
        <v>2</v>
      </c>
      <c r="B56" s="261">
        <v>5</v>
      </c>
      <c r="C56" s="261">
        <v>3</v>
      </c>
      <c r="D56" s="261">
        <v>1</v>
      </c>
      <c r="E56" s="261">
        <v>1</v>
      </c>
      <c r="F56" s="261">
        <v>2</v>
      </c>
      <c r="G56" s="266" t="s">
        <v>88</v>
      </c>
      <c r="H56" s="312">
        <v>27</v>
      </c>
      <c r="I56" s="267"/>
      <c r="J56" s="267"/>
      <c r="K56" s="267"/>
    </row>
    <row r="57" spans="1:12" ht="24" hidden="1" customHeight="1">
      <c r="A57" s="261">
        <v>2</v>
      </c>
      <c r="B57" s="261">
        <v>5</v>
      </c>
      <c r="C57" s="261">
        <v>3</v>
      </c>
      <c r="D57" s="261">
        <v>2</v>
      </c>
      <c r="E57" s="261">
        <v>1</v>
      </c>
      <c r="F57" s="261">
        <v>1</v>
      </c>
      <c r="G57" s="269" t="s">
        <v>89</v>
      </c>
      <c r="H57" s="312">
        <v>28</v>
      </c>
      <c r="I57" s="267"/>
      <c r="J57" s="267"/>
      <c r="K57" s="267"/>
      <c r="L57" s="5"/>
    </row>
    <row r="58" spans="1:12" hidden="1">
      <c r="A58" s="261">
        <v>2</v>
      </c>
      <c r="B58" s="261">
        <v>5</v>
      </c>
      <c r="C58" s="261">
        <v>3</v>
      </c>
      <c r="D58" s="261">
        <v>2</v>
      </c>
      <c r="E58" s="261">
        <v>1</v>
      </c>
      <c r="F58" s="261">
        <v>2</v>
      </c>
      <c r="G58" s="269" t="s">
        <v>90</v>
      </c>
      <c r="H58" s="312">
        <v>29</v>
      </c>
      <c r="I58" s="267"/>
      <c r="J58" s="267"/>
      <c r="K58" s="267"/>
    </row>
    <row r="59" spans="1:12" hidden="1">
      <c r="A59" s="260">
        <v>2</v>
      </c>
      <c r="B59" s="260">
        <v>6</v>
      </c>
      <c r="C59" s="260"/>
      <c r="D59" s="260"/>
      <c r="E59" s="260"/>
      <c r="F59" s="260"/>
      <c r="G59" s="265" t="s">
        <v>91</v>
      </c>
      <c r="H59" s="263">
        <v>30</v>
      </c>
      <c r="I59" s="264">
        <f>I60+I61+I62+I63+I64+I65</f>
        <v>0</v>
      </c>
      <c r="J59" s="264">
        <f>J60+J61+J62+J63+J64+J65</f>
        <v>0</v>
      </c>
      <c r="K59" s="264">
        <f>K60+K61+K62+K63+K64+K65</f>
        <v>0</v>
      </c>
    </row>
    <row r="60" spans="1:12" hidden="1">
      <c r="A60" s="261">
        <v>2</v>
      </c>
      <c r="B60" s="261">
        <v>6</v>
      </c>
      <c r="C60" s="261">
        <v>1</v>
      </c>
      <c r="D60" s="261"/>
      <c r="E60" s="261"/>
      <c r="F60" s="261"/>
      <c r="G60" s="266" t="s">
        <v>364</v>
      </c>
      <c r="H60" s="312">
        <v>31</v>
      </c>
      <c r="I60" s="267"/>
      <c r="J60" s="267"/>
      <c r="K60" s="267"/>
    </row>
    <row r="61" spans="1:12" hidden="1">
      <c r="A61" s="261">
        <v>2</v>
      </c>
      <c r="B61" s="261">
        <v>6</v>
      </c>
      <c r="C61" s="261">
        <v>2</v>
      </c>
      <c r="D61" s="261"/>
      <c r="E61" s="261"/>
      <c r="F61" s="261"/>
      <c r="G61" s="266" t="s">
        <v>365</v>
      </c>
      <c r="H61" s="312">
        <v>32</v>
      </c>
      <c r="I61" s="267"/>
      <c r="J61" s="267"/>
      <c r="K61" s="267"/>
    </row>
    <row r="62" spans="1:12" hidden="1">
      <c r="A62" s="261">
        <v>2</v>
      </c>
      <c r="B62" s="261">
        <v>6</v>
      </c>
      <c r="C62" s="261">
        <v>3</v>
      </c>
      <c r="D62" s="261"/>
      <c r="E62" s="261"/>
      <c r="F62" s="261"/>
      <c r="G62" s="266" t="s">
        <v>366</v>
      </c>
      <c r="H62" s="312">
        <v>33</v>
      </c>
      <c r="I62" s="267"/>
      <c r="J62" s="267"/>
      <c r="K62" s="267"/>
    </row>
    <row r="63" spans="1:12" ht="24" hidden="1" customHeight="1">
      <c r="A63" s="261">
        <v>2</v>
      </c>
      <c r="B63" s="261">
        <v>6</v>
      </c>
      <c r="C63" s="261">
        <v>4</v>
      </c>
      <c r="D63" s="261"/>
      <c r="E63" s="261"/>
      <c r="F63" s="261"/>
      <c r="G63" s="266" t="s">
        <v>97</v>
      </c>
      <c r="H63" s="312">
        <v>34</v>
      </c>
      <c r="I63" s="267"/>
      <c r="J63" s="267"/>
      <c r="K63" s="267"/>
      <c r="L63" s="5"/>
    </row>
    <row r="64" spans="1:12" ht="24" hidden="1" customHeight="1">
      <c r="A64" s="261">
        <v>2</v>
      </c>
      <c r="B64" s="261">
        <v>6</v>
      </c>
      <c r="C64" s="261">
        <v>5</v>
      </c>
      <c r="D64" s="261"/>
      <c r="E64" s="261"/>
      <c r="F64" s="261"/>
      <c r="G64" s="266" t="s">
        <v>99</v>
      </c>
      <c r="H64" s="312">
        <v>35</v>
      </c>
      <c r="I64" s="267"/>
      <c r="J64" s="267"/>
      <c r="K64" s="267"/>
      <c r="L64" s="5"/>
    </row>
    <row r="65" spans="1:12" hidden="1">
      <c r="A65" s="261">
        <v>2</v>
      </c>
      <c r="B65" s="261">
        <v>6</v>
      </c>
      <c r="C65" s="261">
        <v>6</v>
      </c>
      <c r="D65" s="261"/>
      <c r="E65" s="261"/>
      <c r="F65" s="261"/>
      <c r="G65" s="266" t="s">
        <v>100</v>
      </c>
      <c r="H65" s="312">
        <v>36</v>
      </c>
      <c r="I65" s="267"/>
      <c r="J65" s="267"/>
      <c r="K65" s="267"/>
    </row>
    <row r="66" spans="1:12" ht="15" customHeight="1">
      <c r="A66" s="260">
        <v>2</v>
      </c>
      <c r="B66" s="260">
        <v>7</v>
      </c>
      <c r="C66" s="261"/>
      <c r="D66" s="261"/>
      <c r="E66" s="261"/>
      <c r="F66" s="261"/>
      <c r="G66" s="265" t="s">
        <v>101</v>
      </c>
      <c r="H66" s="263">
        <v>37</v>
      </c>
      <c r="I66" s="264">
        <f>I67+I70+I74</f>
        <v>0</v>
      </c>
      <c r="J66" s="264">
        <f>J67+J70+J74</f>
        <v>5009.05</v>
      </c>
      <c r="K66" s="264">
        <f>K67+K70+K74</f>
        <v>0</v>
      </c>
    </row>
    <row r="67" spans="1:12" hidden="1">
      <c r="A67" s="261">
        <v>2</v>
      </c>
      <c r="B67" s="261">
        <v>7</v>
      </c>
      <c r="C67" s="261">
        <v>1</v>
      </c>
      <c r="D67" s="261"/>
      <c r="E67" s="261"/>
      <c r="F67" s="261"/>
      <c r="G67" s="270" t="s">
        <v>367</v>
      </c>
      <c r="H67" s="312">
        <v>38</v>
      </c>
      <c r="I67" s="267">
        <f>I68+I69</f>
        <v>0</v>
      </c>
      <c r="J67" s="267">
        <f>J68+J69</f>
        <v>0</v>
      </c>
      <c r="K67" s="267">
        <f>K68+K69</f>
        <v>0</v>
      </c>
    </row>
    <row r="68" spans="1:12" hidden="1">
      <c r="A68" s="261">
        <v>2</v>
      </c>
      <c r="B68" s="261">
        <v>7</v>
      </c>
      <c r="C68" s="261">
        <v>1</v>
      </c>
      <c r="D68" s="261">
        <v>1</v>
      </c>
      <c r="E68" s="261">
        <v>1</v>
      </c>
      <c r="F68" s="261">
        <v>1</v>
      </c>
      <c r="G68" s="270" t="s">
        <v>103</v>
      </c>
      <c r="H68" s="312">
        <v>39</v>
      </c>
      <c r="I68" s="267"/>
      <c r="J68" s="267"/>
      <c r="K68" s="267"/>
    </row>
    <row r="69" spans="1:12" hidden="1">
      <c r="A69" s="261">
        <v>2</v>
      </c>
      <c r="B69" s="261">
        <v>7</v>
      </c>
      <c r="C69" s="261">
        <v>1</v>
      </c>
      <c r="D69" s="261">
        <v>1</v>
      </c>
      <c r="E69" s="261">
        <v>1</v>
      </c>
      <c r="F69" s="261">
        <v>2</v>
      </c>
      <c r="G69" s="270" t="s">
        <v>104</v>
      </c>
      <c r="H69" s="312">
        <v>40</v>
      </c>
      <c r="I69" s="267"/>
      <c r="J69" s="267"/>
      <c r="K69" s="267"/>
    </row>
    <row r="70" spans="1:12" ht="24" hidden="1" customHeight="1">
      <c r="A70" s="261">
        <v>2</v>
      </c>
      <c r="B70" s="261">
        <v>7</v>
      </c>
      <c r="C70" s="261">
        <v>2</v>
      </c>
      <c r="D70" s="261"/>
      <c r="E70" s="261"/>
      <c r="F70" s="261"/>
      <c r="G70" s="266" t="s">
        <v>368</v>
      </c>
      <c r="H70" s="312">
        <v>41</v>
      </c>
      <c r="I70" s="267">
        <f>I71+I72+I73</f>
        <v>0</v>
      </c>
      <c r="J70" s="267">
        <f>J71+J72+J73</f>
        <v>0</v>
      </c>
      <c r="K70" s="267">
        <f>K71+K72+K73</f>
        <v>0</v>
      </c>
      <c r="L70" s="5"/>
    </row>
    <row r="71" spans="1:12" hidden="1">
      <c r="A71" s="261">
        <v>2</v>
      </c>
      <c r="B71" s="261">
        <v>7</v>
      </c>
      <c r="C71" s="261">
        <v>2</v>
      </c>
      <c r="D71" s="261">
        <v>1</v>
      </c>
      <c r="E71" s="261">
        <v>1</v>
      </c>
      <c r="F71" s="261">
        <v>1</v>
      </c>
      <c r="G71" s="266" t="s">
        <v>369</v>
      </c>
      <c r="H71" s="312">
        <v>42</v>
      </c>
      <c r="I71" s="267"/>
      <c r="J71" s="267"/>
      <c r="K71" s="267"/>
    </row>
    <row r="72" spans="1:12" hidden="1">
      <c r="A72" s="261">
        <v>2</v>
      </c>
      <c r="B72" s="261">
        <v>7</v>
      </c>
      <c r="C72" s="261">
        <v>2</v>
      </c>
      <c r="D72" s="261">
        <v>1</v>
      </c>
      <c r="E72" s="261">
        <v>1</v>
      </c>
      <c r="F72" s="261">
        <v>2</v>
      </c>
      <c r="G72" s="266" t="s">
        <v>370</v>
      </c>
      <c r="H72" s="312">
        <v>43</v>
      </c>
      <c r="I72" s="267"/>
      <c r="J72" s="267"/>
      <c r="K72" s="267"/>
    </row>
    <row r="73" spans="1:12" hidden="1">
      <c r="A73" s="261">
        <v>2</v>
      </c>
      <c r="B73" s="261">
        <v>7</v>
      </c>
      <c r="C73" s="261">
        <v>2</v>
      </c>
      <c r="D73" s="261">
        <v>2</v>
      </c>
      <c r="E73" s="261">
        <v>1</v>
      </c>
      <c r="F73" s="261">
        <v>1</v>
      </c>
      <c r="G73" s="266" t="s">
        <v>109</v>
      </c>
      <c r="H73" s="312">
        <v>44</v>
      </c>
      <c r="I73" s="267"/>
      <c r="J73" s="267"/>
      <c r="K73" s="267"/>
    </row>
    <row r="74" spans="1:12" ht="15" customHeight="1">
      <c r="A74" s="261">
        <v>2</v>
      </c>
      <c r="B74" s="261">
        <v>7</v>
      </c>
      <c r="C74" s="261">
        <v>3</v>
      </c>
      <c r="D74" s="261"/>
      <c r="E74" s="261"/>
      <c r="F74" s="261"/>
      <c r="G74" s="266" t="s">
        <v>110</v>
      </c>
      <c r="H74" s="312">
        <v>45</v>
      </c>
      <c r="I74" s="267"/>
      <c r="J74" s="267">
        <v>5009.05</v>
      </c>
      <c r="K74" s="267"/>
    </row>
    <row r="75" spans="1:12" hidden="1">
      <c r="A75" s="260">
        <v>2</v>
      </c>
      <c r="B75" s="260">
        <v>8</v>
      </c>
      <c r="C75" s="260"/>
      <c r="D75" s="260"/>
      <c r="E75" s="260"/>
      <c r="F75" s="260"/>
      <c r="G75" s="265" t="s">
        <v>371</v>
      </c>
      <c r="H75" s="263">
        <v>46</v>
      </c>
      <c r="I75" s="264">
        <f>I76+I80</f>
        <v>0</v>
      </c>
      <c r="J75" s="264">
        <f>J76+J80</f>
        <v>0</v>
      </c>
      <c r="K75" s="264">
        <f>K76+K80</f>
        <v>0</v>
      </c>
    </row>
    <row r="76" spans="1:12" hidden="1">
      <c r="A76" s="261">
        <v>2</v>
      </c>
      <c r="B76" s="261">
        <v>8</v>
      </c>
      <c r="C76" s="261">
        <v>1</v>
      </c>
      <c r="D76" s="261">
        <v>1</v>
      </c>
      <c r="E76" s="261"/>
      <c r="F76" s="261"/>
      <c r="G76" s="266" t="s">
        <v>114</v>
      </c>
      <c r="H76" s="312">
        <v>47</v>
      </c>
      <c r="I76" s="267">
        <f>I77+I78+I79</f>
        <v>0</v>
      </c>
      <c r="J76" s="267">
        <f>J77+J78+J79</f>
        <v>0</v>
      </c>
      <c r="K76" s="267">
        <f>K77+K78+K79</f>
        <v>0</v>
      </c>
    </row>
    <row r="77" spans="1:12" hidden="1">
      <c r="A77" s="261">
        <v>2</v>
      </c>
      <c r="B77" s="261">
        <v>8</v>
      </c>
      <c r="C77" s="261">
        <v>1</v>
      </c>
      <c r="D77" s="261">
        <v>1</v>
      </c>
      <c r="E77" s="261">
        <v>1</v>
      </c>
      <c r="F77" s="261">
        <v>1</v>
      </c>
      <c r="G77" s="266" t="s">
        <v>372</v>
      </c>
      <c r="H77" s="312">
        <v>48</v>
      </c>
      <c r="I77" s="267"/>
      <c r="J77" s="267"/>
      <c r="K77" s="267"/>
    </row>
    <row r="78" spans="1:12" hidden="1">
      <c r="A78" s="261">
        <v>2</v>
      </c>
      <c r="B78" s="261">
        <v>8</v>
      </c>
      <c r="C78" s="261">
        <v>1</v>
      </c>
      <c r="D78" s="261">
        <v>1</v>
      </c>
      <c r="E78" s="261">
        <v>1</v>
      </c>
      <c r="F78" s="261">
        <v>2</v>
      </c>
      <c r="G78" s="266" t="s">
        <v>373</v>
      </c>
      <c r="H78" s="312">
        <v>49</v>
      </c>
      <c r="I78" s="267"/>
      <c r="J78" s="267"/>
      <c r="K78" s="267"/>
    </row>
    <row r="79" spans="1:12" hidden="1">
      <c r="A79" s="261">
        <v>2</v>
      </c>
      <c r="B79" s="261">
        <v>8</v>
      </c>
      <c r="C79" s="261">
        <v>1</v>
      </c>
      <c r="D79" s="261">
        <v>1</v>
      </c>
      <c r="E79" s="261">
        <v>1</v>
      </c>
      <c r="F79" s="261">
        <v>3</v>
      </c>
      <c r="G79" s="269" t="s">
        <v>117</v>
      </c>
      <c r="H79" s="312">
        <v>50</v>
      </c>
      <c r="I79" s="267"/>
      <c r="J79" s="267"/>
      <c r="K79" s="267"/>
    </row>
    <row r="80" spans="1:12" hidden="1">
      <c r="A80" s="261">
        <v>2</v>
      </c>
      <c r="B80" s="261">
        <v>8</v>
      </c>
      <c r="C80" s="261">
        <v>1</v>
      </c>
      <c r="D80" s="261">
        <v>2</v>
      </c>
      <c r="E80" s="261"/>
      <c r="F80" s="261"/>
      <c r="G80" s="266" t="s">
        <v>118</v>
      </c>
      <c r="H80" s="312">
        <v>51</v>
      </c>
      <c r="I80" s="267"/>
      <c r="J80" s="267"/>
      <c r="K80" s="267"/>
    </row>
    <row r="81" spans="1:12" ht="36" hidden="1" customHeight="1">
      <c r="A81" s="271">
        <v>2</v>
      </c>
      <c r="B81" s="271">
        <v>9</v>
      </c>
      <c r="C81" s="271"/>
      <c r="D81" s="271"/>
      <c r="E81" s="271"/>
      <c r="F81" s="271"/>
      <c r="G81" s="265" t="s">
        <v>374</v>
      </c>
      <c r="H81" s="263">
        <v>52</v>
      </c>
      <c r="I81" s="264"/>
      <c r="J81" s="264"/>
      <c r="K81" s="264"/>
      <c r="L81" s="5"/>
    </row>
    <row r="82" spans="1:12" ht="48" hidden="1" customHeight="1">
      <c r="A82" s="260">
        <v>3</v>
      </c>
      <c r="B82" s="260"/>
      <c r="C82" s="260"/>
      <c r="D82" s="260"/>
      <c r="E82" s="260"/>
      <c r="F82" s="260"/>
      <c r="G82" s="265" t="s">
        <v>375</v>
      </c>
      <c r="H82" s="263">
        <v>53</v>
      </c>
      <c r="I82" s="264">
        <f>I83+I89+I90</f>
        <v>0</v>
      </c>
      <c r="J82" s="264">
        <f>J83+J89+J90</f>
        <v>0</v>
      </c>
      <c r="K82" s="264">
        <f>K83+K89+K90</f>
        <v>0</v>
      </c>
      <c r="L82" s="5"/>
    </row>
    <row r="83" spans="1:12" ht="24" hidden="1" customHeight="1">
      <c r="A83" s="260">
        <v>3</v>
      </c>
      <c r="B83" s="260">
        <v>1</v>
      </c>
      <c r="C83" s="260"/>
      <c r="D83" s="260"/>
      <c r="E83" s="260"/>
      <c r="F83" s="260"/>
      <c r="G83" s="265" t="s">
        <v>132</v>
      </c>
      <c r="H83" s="263">
        <v>54</v>
      </c>
      <c r="I83" s="264">
        <f>I84+I85+I86+I87+I88</f>
        <v>0</v>
      </c>
      <c r="J83" s="264">
        <f>J84+J85+J86+J87+J88</f>
        <v>0</v>
      </c>
      <c r="K83" s="264">
        <f>K84+K85+K86+K87+K88</f>
        <v>0</v>
      </c>
      <c r="L83" s="5"/>
    </row>
    <row r="84" spans="1:12" ht="24" hidden="1" customHeight="1">
      <c r="A84" s="272">
        <v>3</v>
      </c>
      <c r="B84" s="272">
        <v>1</v>
      </c>
      <c r="C84" s="272">
        <v>1</v>
      </c>
      <c r="D84" s="273"/>
      <c r="E84" s="273"/>
      <c r="F84" s="273"/>
      <c r="G84" s="266" t="s">
        <v>376</v>
      </c>
      <c r="H84" s="312">
        <v>55</v>
      </c>
      <c r="I84" s="267"/>
      <c r="J84" s="267"/>
      <c r="K84" s="267"/>
      <c r="L84" s="5"/>
    </row>
    <row r="85" spans="1:12" hidden="1">
      <c r="A85" s="272">
        <v>3</v>
      </c>
      <c r="B85" s="272">
        <v>1</v>
      </c>
      <c r="C85" s="272">
        <v>2</v>
      </c>
      <c r="D85" s="272"/>
      <c r="E85" s="273"/>
      <c r="F85" s="273"/>
      <c r="G85" s="269" t="s">
        <v>149</v>
      </c>
      <c r="H85" s="312">
        <v>56</v>
      </c>
      <c r="I85" s="267"/>
      <c r="J85" s="267"/>
      <c r="K85" s="267"/>
    </row>
    <row r="86" spans="1:12" hidden="1">
      <c r="A86" s="272">
        <v>3</v>
      </c>
      <c r="B86" s="272">
        <v>1</v>
      </c>
      <c r="C86" s="272">
        <v>3</v>
      </c>
      <c r="D86" s="272"/>
      <c r="E86" s="272"/>
      <c r="F86" s="272"/>
      <c r="G86" s="269" t="s">
        <v>154</v>
      </c>
      <c r="H86" s="312">
        <v>57</v>
      </c>
      <c r="I86" s="267"/>
      <c r="J86" s="267"/>
      <c r="K86" s="267"/>
    </row>
    <row r="87" spans="1:12" ht="24" hidden="1" customHeight="1">
      <c r="A87" s="272">
        <v>3</v>
      </c>
      <c r="B87" s="272">
        <v>1</v>
      </c>
      <c r="C87" s="272">
        <v>4</v>
      </c>
      <c r="D87" s="272"/>
      <c r="E87" s="272"/>
      <c r="F87" s="272"/>
      <c r="G87" s="269" t="s">
        <v>163</v>
      </c>
      <c r="H87" s="312">
        <v>58</v>
      </c>
      <c r="I87" s="267"/>
      <c r="J87" s="267"/>
      <c r="K87" s="267"/>
      <c r="L87" s="5"/>
    </row>
    <row r="88" spans="1:12" ht="24" hidden="1" customHeight="1">
      <c r="A88" s="272">
        <v>3</v>
      </c>
      <c r="B88" s="272">
        <v>1</v>
      </c>
      <c r="C88" s="272">
        <v>5</v>
      </c>
      <c r="D88" s="272"/>
      <c r="E88" s="272"/>
      <c r="F88" s="272"/>
      <c r="G88" s="269" t="s">
        <v>377</v>
      </c>
      <c r="H88" s="312">
        <v>59</v>
      </c>
      <c r="I88" s="267"/>
      <c r="J88" s="267"/>
      <c r="K88" s="267"/>
      <c r="L88" s="5"/>
    </row>
    <row r="89" spans="1:12" ht="36" hidden="1" customHeight="1">
      <c r="A89" s="273">
        <v>3</v>
      </c>
      <c r="B89" s="273">
        <v>2</v>
      </c>
      <c r="C89" s="273"/>
      <c r="D89" s="273"/>
      <c r="E89" s="273"/>
      <c r="F89" s="273"/>
      <c r="G89" s="274" t="s">
        <v>378</v>
      </c>
      <c r="H89" s="263">
        <v>60</v>
      </c>
      <c r="I89" s="264"/>
      <c r="J89" s="264"/>
      <c r="K89" s="264"/>
      <c r="L89" s="5"/>
    </row>
    <row r="90" spans="1:12" ht="24" hidden="1" customHeight="1">
      <c r="A90" s="273">
        <v>3</v>
      </c>
      <c r="B90" s="273">
        <v>3</v>
      </c>
      <c r="C90" s="273"/>
      <c r="D90" s="273"/>
      <c r="E90" s="273"/>
      <c r="F90" s="273"/>
      <c r="G90" s="274" t="s">
        <v>206</v>
      </c>
      <c r="H90" s="263">
        <v>61</v>
      </c>
      <c r="I90" s="264"/>
      <c r="J90" s="264"/>
      <c r="K90" s="264"/>
      <c r="L90" s="5"/>
    </row>
    <row r="91" spans="1:12">
      <c r="A91" s="260"/>
      <c r="B91" s="260"/>
      <c r="C91" s="260"/>
      <c r="D91" s="260"/>
      <c r="E91" s="260"/>
      <c r="F91" s="260"/>
      <c r="G91" s="265" t="s">
        <v>379</v>
      </c>
      <c r="H91" s="263">
        <v>62</v>
      </c>
      <c r="I91" s="264">
        <f>I30+I82</f>
        <v>606.25</v>
      </c>
      <c r="J91" s="264">
        <f>J30+J82</f>
        <v>168977.48999999996</v>
      </c>
      <c r="K91" s="264">
        <f>K30+K82</f>
        <v>0</v>
      </c>
    </row>
    <row r="92" spans="1:12">
      <c r="A92" s="275"/>
      <c r="B92" s="275"/>
      <c r="C92" s="275"/>
      <c r="D92" s="276"/>
      <c r="E92" s="276"/>
      <c r="F92" s="276"/>
      <c r="G92" s="276"/>
      <c r="H92" s="256"/>
      <c r="I92" s="277"/>
      <c r="J92" s="277"/>
      <c r="K92" s="278"/>
    </row>
    <row r="93" spans="1:12">
      <c r="A93" s="277" t="s">
        <v>380</v>
      </c>
      <c r="B93" s="248"/>
      <c r="C93" s="248"/>
      <c r="D93" s="248"/>
      <c r="E93" s="248"/>
      <c r="F93" s="248"/>
      <c r="G93" s="248"/>
      <c r="H93" s="279"/>
      <c r="I93" s="280"/>
      <c r="J93" s="248"/>
      <c r="K93" s="248"/>
    </row>
    <row r="94" spans="1:12">
      <c r="A94" s="281" t="s">
        <v>399</v>
      </c>
      <c r="B94" s="282"/>
      <c r="C94" s="282"/>
      <c r="D94" s="282"/>
      <c r="E94" s="282"/>
      <c r="F94" s="282"/>
      <c r="G94" s="282"/>
      <c r="H94" s="283"/>
      <c r="I94" s="284"/>
      <c r="J94" s="371" t="s">
        <v>400</v>
      </c>
      <c r="K94" s="371"/>
    </row>
    <row r="95" spans="1:12">
      <c r="A95" s="378" t="s">
        <v>381</v>
      </c>
      <c r="B95" s="370"/>
      <c r="C95" s="370"/>
      <c r="D95" s="370"/>
      <c r="E95" s="370"/>
      <c r="F95" s="370"/>
      <c r="G95" s="370"/>
      <c r="H95" s="322"/>
      <c r="I95" s="323" t="s">
        <v>226</v>
      </c>
      <c r="J95" s="374" t="s">
        <v>227</v>
      </c>
      <c r="K95" s="374"/>
    </row>
    <row r="96" spans="1:12">
      <c r="A96" s="277"/>
      <c r="B96" s="277"/>
      <c r="C96" s="324"/>
      <c r="D96" s="277"/>
      <c r="E96" s="277"/>
      <c r="F96" s="369"/>
      <c r="G96" s="370"/>
      <c r="H96" s="322"/>
      <c r="I96" s="325"/>
      <c r="J96" s="326"/>
      <c r="K96" s="326"/>
    </row>
    <row r="97" spans="1:11">
      <c r="A97" s="282" t="s">
        <v>228</v>
      </c>
      <c r="B97" s="282"/>
      <c r="C97" s="282"/>
      <c r="D97" s="282"/>
      <c r="E97" s="282"/>
      <c r="F97" s="282"/>
      <c r="G97" s="282"/>
      <c r="H97" s="322"/>
      <c r="I97" s="284"/>
      <c r="J97" s="371" t="s">
        <v>229</v>
      </c>
      <c r="K97" s="371"/>
    </row>
    <row r="98" spans="1:11" ht="30.75" customHeight="1">
      <c r="A98" s="372" t="s">
        <v>382</v>
      </c>
      <c r="B98" s="373"/>
      <c r="C98" s="373"/>
      <c r="D98" s="373"/>
      <c r="E98" s="373"/>
      <c r="F98" s="373"/>
      <c r="G98" s="373"/>
      <c r="H98" s="283"/>
      <c r="I98" s="323" t="s">
        <v>226</v>
      </c>
      <c r="J98" s="374" t="s">
        <v>227</v>
      </c>
      <c r="K98" s="374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27-46FA-4BC9-9534-1271EE86DF84}">
  <sheetPr>
    <pageSetUpPr fitToPage="1"/>
  </sheetPr>
  <dimension ref="A1:H48"/>
  <sheetViews>
    <sheetView zoomScale="130" zoomScaleNormal="130" workbookViewId="0">
      <selection activeCell="A21" sqref="A21:XFD21"/>
    </sheetView>
  </sheetViews>
  <sheetFormatPr defaultRowHeight="12.75"/>
  <cols>
    <col min="1" max="1" width="9.5703125" style="209" customWidth="1"/>
    <col min="2" max="2" width="35.85546875" style="209" customWidth="1"/>
    <col min="3" max="3" width="8.42578125" style="209" customWidth="1"/>
    <col min="4" max="4" width="8" style="209" customWidth="1"/>
    <col min="5" max="5" width="7.7109375" style="209" customWidth="1"/>
    <col min="6" max="7" width="7.85546875" style="209" customWidth="1"/>
    <col min="8" max="8" width="8.28515625" style="209" customWidth="1"/>
    <col min="9" max="16384" width="9.140625" style="209"/>
  </cols>
  <sheetData>
    <row r="1" spans="1:8">
      <c r="E1" s="392" t="s">
        <v>302</v>
      </c>
      <c r="F1" s="392"/>
      <c r="G1" s="392"/>
      <c r="H1" s="392"/>
    </row>
    <row r="2" spans="1:8">
      <c r="A2" s="210"/>
      <c r="E2" s="392" t="s">
        <v>303</v>
      </c>
      <c r="F2" s="392"/>
      <c r="G2" s="392"/>
      <c r="H2" s="392"/>
    </row>
    <row r="3" spans="1:8">
      <c r="E3" s="392" t="s">
        <v>304</v>
      </c>
      <c r="F3" s="392"/>
      <c r="G3" s="392"/>
      <c r="H3" s="392"/>
    </row>
    <row r="4" spans="1:8">
      <c r="E4" s="392" t="s">
        <v>305</v>
      </c>
      <c r="F4" s="392"/>
      <c r="G4" s="392"/>
      <c r="H4" s="392"/>
    </row>
    <row r="5" spans="1:8">
      <c r="E5" s="392" t="s">
        <v>306</v>
      </c>
      <c r="F5" s="392"/>
      <c r="G5" s="392"/>
      <c r="H5" s="392"/>
    </row>
    <row r="6" spans="1:8">
      <c r="F6" s="211"/>
      <c r="G6" s="211"/>
      <c r="H6" s="211"/>
    </row>
    <row r="7" spans="1:8">
      <c r="B7" s="212" t="s">
        <v>236</v>
      </c>
    </row>
    <row r="8" spans="1:8">
      <c r="A8" s="390" t="s">
        <v>237</v>
      </c>
      <c r="B8" s="391"/>
      <c r="C8" s="390"/>
      <c r="D8" s="390"/>
      <c r="E8" s="213"/>
      <c r="F8" s="213"/>
      <c r="G8" s="213"/>
      <c r="H8" s="213"/>
    </row>
    <row r="10" spans="1:8" ht="15" customHeight="1">
      <c r="A10" s="393" t="s">
        <v>409</v>
      </c>
      <c r="B10" s="393"/>
      <c r="C10" s="393"/>
      <c r="D10" s="393"/>
      <c r="E10" s="393"/>
      <c r="F10" s="393"/>
      <c r="G10" s="393"/>
      <c r="H10" s="393"/>
    </row>
    <row r="11" spans="1:8">
      <c r="B11" s="210"/>
      <c r="C11" s="210"/>
      <c r="D11" s="210"/>
      <c r="E11" s="210"/>
      <c r="F11" s="210"/>
      <c r="G11" s="210"/>
      <c r="H11" s="210"/>
    </row>
    <row r="12" spans="1:8">
      <c r="F12" s="394" t="s">
        <v>342</v>
      </c>
      <c r="G12" s="394"/>
      <c r="H12" s="394"/>
    </row>
    <row r="13" spans="1:8">
      <c r="C13" s="395"/>
      <c r="D13" s="395"/>
      <c r="E13" s="395"/>
      <c r="F13" s="210"/>
      <c r="G13" s="396" t="s">
        <v>307</v>
      </c>
      <c r="H13" s="396"/>
    </row>
    <row r="14" spans="1:8" s="214" customFormat="1" ht="12">
      <c r="A14" s="397" t="s">
        <v>28</v>
      </c>
      <c r="B14" s="397" t="s">
        <v>29</v>
      </c>
      <c r="C14" s="400" t="s">
        <v>308</v>
      </c>
      <c r="D14" s="403" t="s">
        <v>309</v>
      </c>
      <c r="E14" s="403"/>
      <c r="F14" s="403"/>
      <c r="G14" s="403"/>
      <c r="H14" s="403"/>
    </row>
    <row r="15" spans="1:8" s="214" customFormat="1" ht="12">
      <c r="A15" s="398"/>
      <c r="B15" s="398"/>
      <c r="C15" s="401"/>
      <c r="D15" s="404" t="s">
        <v>310</v>
      </c>
      <c r="E15" s="404" t="s">
        <v>311</v>
      </c>
      <c r="F15" s="404" t="s">
        <v>312</v>
      </c>
      <c r="G15" s="404" t="s">
        <v>313</v>
      </c>
      <c r="H15" s="404" t="s">
        <v>314</v>
      </c>
    </row>
    <row r="16" spans="1:8" s="214" customFormat="1" ht="12">
      <c r="A16" s="398"/>
      <c r="B16" s="398"/>
      <c r="C16" s="401"/>
      <c r="D16" s="404"/>
      <c r="E16" s="404"/>
      <c r="F16" s="404"/>
      <c r="G16" s="404"/>
      <c r="H16" s="405"/>
    </row>
    <row r="17" spans="1:8" s="214" customFormat="1" ht="12">
      <c r="A17" s="398"/>
      <c r="B17" s="398"/>
      <c r="C17" s="401"/>
      <c r="D17" s="404"/>
      <c r="E17" s="404"/>
      <c r="F17" s="404"/>
      <c r="G17" s="404"/>
      <c r="H17" s="405"/>
    </row>
    <row r="18" spans="1:8" s="214" customFormat="1" ht="12">
      <c r="A18" s="399"/>
      <c r="B18" s="399"/>
      <c r="C18" s="402"/>
      <c r="D18" s="215" t="s">
        <v>233</v>
      </c>
      <c r="E18" s="215" t="s">
        <v>315</v>
      </c>
      <c r="F18" s="215" t="s">
        <v>21</v>
      </c>
      <c r="G18" s="215" t="s">
        <v>231</v>
      </c>
      <c r="H18" s="216" t="s">
        <v>316</v>
      </c>
    </row>
    <row r="19" spans="1:8" s="214" customFormat="1" ht="12">
      <c r="A19" s="217" t="s">
        <v>317</v>
      </c>
      <c r="B19" s="217" t="s">
        <v>40</v>
      </c>
      <c r="C19" s="221">
        <f t="shared" ref="C19:C29" si="0">(D19+E19+F19+G19+H19)</f>
        <v>160528.26999999999</v>
      </c>
      <c r="D19" s="219">
        <v>160528.26999999999</v>
      </c>
      <c r="E19" s="217"/>
      <c r="F19" s="217"/>
      <c r="G19" s="217"/>
      <c r="H19" s="217"/>
    </row>
    <row r="20" spans="1:8" s="214" customFormat="1" ht="12">
      <c r="A20" s="217"/>
      <c r="B20" s="217" t="s">
        <v>318</v>
      </c>
      <c r="C20" s="218"/>
      <c r="D20" s="217"/>
      <c r="E20" s="217"/>
      <c r="F20" s="217"/>
      <c r="G20" s="217"/>
      <c r="H20" s="217"/>
    </row>
    <row r="21" spans="1:8" s="214" customFormat="1" ht="12">
      <c r="A21" s="217"/>
      <c r="B21" s="217" t="s">
        <v>319</v>
      </c>
      <c r="C21" s="218">
        <f t="shared" si="0"/>
        <v>30524.21</v>
      </c>
      <c r="D21" s="217">
        <v>30524.21</v>
      </c>
      <c r="E21" s="217"/>
      <c r="F21" s="217"/>
      <c r="G21" s="217"/>
      <c r="H21" s="217"/>
    </row>
    <row r="22" spans="1:8" s="214" customFormat="1" ht="12">
      <c r="A22" s="217" t="s">
        <v>320</v>
      </c>
      <c r="B22" s="217" t="s">
        <v>321</v>
      </c>
      <c r="C22" s="218">
        <f t="shared" si="0"/>
        <v>2500.0500000000002</v>
      </c>
      <c r="D22" s="217">
        <v>2500.0500000000002</v>
      </c>
      <c r="E22" s="217"/>
      <c r="F22" s="217"/>
      <c r="G22" s="217"/>
      <c r="H22" s="217"/>
    </row>
    <row r="23" spans="1:8" s="222" customFormat="1" ht="12.75" customHeight="1">
      <c r="A23" s="220" t="s">
        <v>322</v>
      </c>
      <c r="B23" s="220" t="s">
        <v>323</v>
      </c>
      <c r="C23" s="221">
        <f>(D23+E23+F23+G23+H23)</f>
        <v>940.11999999999989</v>
      </c>
      <c r="D23" s="228">
        <f>(D24+D25+D26+D27+D28+D29+D30+D35+D36+D37)</f>
        <v>906.8599999999999</v>
      </c>
      <c r="E23" s="220">
        <f t="shared" ref="E23:H23" si="1">(E24+E25+E26+E27+E29+E30+E35+E37)</f>
        <v>0</v>
      </c>
      <c r="F23" s="220">
        <f t="shared" si="1"/>
        <v>0</v>
      </c>
      <c r="G23" s="228">
        <f t="shared" si="1"/>
        <v>33.26</v>
      </c>
      <c r="H23" s="220">
        <f t="shared" si="1"/>
        <v>0</v>
      </c>
    </row>
    <row r="24" spans="1:8" s="214" customFormat="1" ht="12" hidden="1">
      <c r="A24" s="217" t="s">
        <v>324</v>
      </c>
      <c r="B24" s="223" t="s">
        <v>45</v>
      </c>
      <c r="C24" s="218">
        <f t="shared" si="0"/>
        <v>0</v>
      </c>
      <c r="D24" s="217"/>
      <c r="E24" s="217"/>
      <c r="F24" s="217"/>
      <c r="G24" s="217"/>
      <c r="H24" s="217"/>
    </row>
    <row r="25" spans="1:8" s="214" customFormat="1" ht="24">
      <c r="A25" s="217" t="s">
        <v>325</v>
      </c>
      <c r="B25" s="223" t="s">
        <v>46</v>
      </c>
      <c r="C25" s="218">
        <f>(D25+E25+F25+G25+H25)</f>
        <v>0</v>
      </c>
      <c r="D25" s="217">
        <v>0</v>
      </c>
      <c r="E25" s="217"/>
      <c r="F25" s="217"/>
      <c r="G25" s="217"/>
      <c r="H25" s="217"/>
    </row>
    <row r="26" spans="1:8" s="214" customFormat="1" ht="12">
      <c r="A26" s="217" t="s">
        <v>326</v>
      </c>
      <c r="B26" s="223" t="s">
        <v>327</v>
      </c>
      <c r="C26" s="218">
        <f t="shared" si="0"/>
        <v>149.69</v>
      </c>
      <c r="D26" s="217">
        <v>149.69</v>
      </c>
      <c r="E26" s="217"/>
      <c r="F26" s="217"/>
      <c r="G26" s="217"/>
      <c r="H26" s="217"/>
    </row>
    <row r="27" spans="1:8" s="214" customFormat="1" ht="12" hidden="1">
      <c r="A27" s="217" t="s">
        <v>328</v>
      </c>
      <c r="B27" s="223" t="s">
        <v>329</v>
      </c>
      <c r="C27" s="218">
        <f t="shared" si="0"/>
        <v>0</v>
      </c>
      <c r="D27" s="219"/>
      <c r="E27" s="217"/>
      <c r="F27" s="217"/>
      <c r="G27" s="217"/>
      <c r="H27" s="217"/>
    </row>
    <row r="28" spans="1:8" s="214" customFormat="1" ht="24.75" thickBot="1">
      <c r="A28" s="232" t="s">
        <v>393</v>
      </c>
      <c r="B28" s="236" t="s">
        <v>394</v>
      </c>
      <c r="C28" s="224">
        <f t="shared" si="0"/>
        <v>335.78</v>
      </c>
      <c r="D28" s="219">
        <v>335.78</v>
      </c>
      <c r="E28" s="232"/>
      <c r="F28" s="232"/>
      <c r="G28" s="232"/>
      <c r="H28" s="232"/>
    </row>
    <row r="29" spans="1:8" s="214" customFormat="1" ht="12">
      <c r="A29" s="217" t="s">
        <v>330</v>
      </c>
      <c r="B29" s="223" t="s">
        <v>331</v>
      </c>
      <c r="C29" s="218">
        <f t="shared" si="0"/>
        <v>0</v>
      </c>
      <c r="D29" s="219"/>
      <c r="E29" s="217"/>
      <c r="F29" s="217"/>
      <c r="G29" s="217"/>
      <c r="H29" s="217"/>
    </row>
    <row r="30" spans="1:8" s="214" customFormat="1" ht="12">
      <c r="A30" s="217" t="s">
        <v>332</v>
      </c>
      <c r="B30" s="223" t="s">
        <v>56</v>
      </c>
      <c r="C30" s="224">
        <f>(D30+E30+F30+G30+H30)</f>
        <v>98.72999999999999</v>
      </c>
      <c r="D30" s="219">
        <f>D32+D33</f>
        <v>98.72999999999999</v>
      </c>
      <c r="E30" s="217"/>
      <c r="F30" s="217"/>
      <c r="G30" s="217"/>
      <c r="H30" s="217"/>
    </row>
    <row r="31" spans="1:8" s="214" customFormat="1" ht="12">
      <c r="A31" s="217"/>
      <c r="B31" s="217" t="s">
        <v>318</v>
      </c>
      <c r="C31" s="218"/>
      <c r="D31" s="217"/>
      <c r="E31" s="217"/>
      <c r="F31" s="217"/>
      <c r="G31" s="217"/>
      <c r="H31" s="217"/>
    </row>
    <row r="32" spans="1:8" s="214" customFormat="1" ht="12">
      <c r="A32" s="217"/>
      <c r="B32" s="223" t="s">
        <v>333</v>
      </c>
      <c r="C32" s="218">
        <f t="shared" ref="C32:C40" si="2">(D32+E32+F32+G32+H32)</f>
        <v>39.619999999999997</v>
      </c>
      <c r="D32" s="229">
        <v>39.619999999999997</v>
      </c>
      <c r="E32" s="217"/>
      <c r="F32" s="217"/>
      <c r="G32" s="217"/>
      <c r="H32" s="217"/>
    </row>
    <row r="33" spans="1:8" s="214" customFormat="1" ht="12">
      <c r="A33" s="217"/>
      <c r="B33" s="223" t="s">
        <v>334</v>
      </c>
      <c r="C33" s="218">
        <f t="shared" si="2"/>
        <v>59.11</v>
      </c>
      <c r="D33" s="217">
        <v>59.11</v>
      </c>
      <c r="E33" s="217"/>
      <c r="F33" s="217"/>
      <c r="G33" s="217"/>
      <c r="H33" s="217"/>
    </row>
    <row r="34" spans="1:8" s="214" customFormat="1" ht="12">
      <c r="A34" s="217"/>
      <c r="B34" s="223" t="s">
        <v>335</v>
      </c>
      <c r="C34" s="218">
        <f t="shared" si="2"/>
        <v>0</v>
      </c>
      <c r="D34" s="217"/>
      <c r="E34" s="217"/>
      <c r="F34" s="217"/>
      <c r="G34" s="217"/>
      <c r="H34" s="217"/>
    </row>
    <row r="35" spans="1:8" s="214" customFormat="1" ht="24">
      <c r="A35" s="217" t="s">
        <v>336</v>
      </c>
      <c r="B35" s="223" t="s">
        <v>57</v>
      </c>
      <c r="C35" s="224">
        <f t="shared" si="2"/>
        <v>181.5</v>
      </c>
      <c r="D35" s="219">
        <v>181.5</v>
      </c>
      <c r="E35" s="217"/>
      <c r="F35" s="217"/>
      <c r="G35" s="217"/>
      <c r="H35" s="217"/>
    </row>
    <row r="36" spans="1:8" s="214" customFormat="1" ht="12" hidden="1">
      <c r="A36" s="217" t="s">
        <v>337</v>
      </c>
      <c r="B36" s="223" t="s">
        <v>58</v>
      </c>
      <c r="C36" s="218">
        <f t="shared" si="2"/>
        <v>0</v>
      </c>
      <c r="D36" s="217"/>
      <c r="E36" s="217"/>
      <c r="F36" s="217"/>
      <c r="G36" s="217"/>
      <c r="H36" s="217"/>
    </row>
    <row r="37" spans="1:8" s="214" customFormat="1" ht="12">
      <c r="A37" s="217" t="s">
        <v>338</v>
      </c>
      <c r="B37" s="223" t="s">
        <v>60</v>
      </c>
      <c r="C37" s="224">
        <f t="shared" si="2"/>
        <v>174.42</v>
      </c>
      <c r="D37" s="217">
        <v>141.16</v>
      </c>
      <c r="E37" s="217"/>
      <c r="F37" s="217"/>
      <c r="G37" s="219">
        <v>33.26</v>
      </c>
      <c r="H37" s="217"/>
    </row>
    <row r="38" spans="1:8" s="214" customFormat="1" ht="12">
      <c r="A38" s="217" t="s">
        <v>339</v>
      </c>
      <c r="B38" s="217" t="s">
        <v>111</v>
      </c>
      <c r="C38" s="227">
        <f t="shared" si="2"/>
        <v>5009.05</v>
      </c>
      <c r="D38" s="219">
        <v>5009.05</v>
      </c>
      <c r="E38" s="217"/>
      <c r="F38" s="217"/>
      <c r="G38" s="217"/>
      <c r="H38" s="217"/>
    </row>
    <row r="39" spans="1:8" s="214" customFormat="1" ht="12" hidden="1">
      <c r="A39" s="217"/>
      <c r="B39" s="217"/>
      <c r="C39" s="218">
        <f t="shared" si="2"/>
        <v>0</v>
      </c>
      <c r="D39" s="217"/>
      <c r="E39" s="217"/>
      <c r="F39" s="217"/>
      <c r="G39" s="217"/>
      <c r="H39" s="217"/>
    </row>
    <row r="40" spans="1:8" s="214" customFormat="1" ht="12" hidden="1">
      <c r="A40" s="217"/>
      <c r="B40" s="217"/>
      <c r="C40" s="218">
        <f t="shared" si="2"/>
        <v>0</v>
      </c>
      <c r="D40" s="217"/>
      <c r="E40" s="217"/>
      <c r="F40" s="217"/>
      <c r="G40" s="217"/>
      <c r="H40" s="217"/>
    </row>
    <row r="41" spans="1:8" s="222" customFormat="1" ht="12">
      <c r="A41" s="225"/>
      <c r="B41" s="226" t="s">
        <v>340</v>
      </c>
      <c r="C41" s="227">
        <f>(D41+E41+F41+G41+H41)</f>
        <v>168977.48999999996</v>
      </c>
      <c r="D41" s="227">
        <f>(D19+D22+D23+D38+D39+D40)</f>
        <v>168944.22999999995</v>
      </c>
      <c r="E41" s="227">
        <f>(E19+E22+E23+E38+E39+E40)</f>
        <v>0</v>
      </c>
      <c r="F41" s="227">
        <f>(F19+F22+F23+F38+F39+F40)</f>
        <v>0</v>
      </c>
      <c r="G41" s="227">
        <f>(G19+G22+G23+G38+G39+G40)</f>
        <v>33.26</v>
      </c>
      <c r="H41" s="221">
        <f>(H19+H22+H23+H38+H39+H40)</f>
        <v>0</v>
      </c>
    </row>
    <row r="43" spans="1:8">
      <c r="A43" s="389" t="s">
        <v>399</v>
      </c>
      <c r="B43" s="389"/>
      <c r="C43" s="389"/>
      <c r="D43" s="389"/>
      <c r="E43" s="316"/>
      <c r="F43" s="406" t="s">
        <v>400</v>
      </c>
      <c r="G43" s="407"/>
      <c r="H43" s="407"/>
    </row>
    <row r="44" spans="1:8">
      <c r="A44" s="316"/>
      <c r="B44" s="316"/>
      <c r="C44" s="408" t="s">
        <v>341</v>
      </c>
      <c r="D44" s="408"/>
      <c r="E44" s="409" t="s">
        <v>397</v>
      </c>
      <c r="F44" s="409"/>
      <c r="G44" s="409"/>
      <c r="H44" s="409"/>
    </row>
    <row r="45" spans="1:8">
      <c r="A45" s="316"/>
      <c r="B45" s="316"/>
      <c r="C45" s="317"/>
      <c r="D45" s="317"/>
      <c r="E45" s="317"/>
      <c r="F45" s="317"/>
      <c r="G45" s="317"/>
      <c r="H45" s="317"/>
    </row>
    <row r="46" spans="1:8" ht="26.25" customHeight="1">
      <c r="A46" s="410" t="s">
        <v>228</v>
      </c>
      <c r="B46" s="411"/>
      <c r="C46" s="407"/>
      <c r="D46" s="407"/>
      <c r="E46" s="316"/>
      <c r="F46" s="406" t="s">
        <v>229</v>
      </c>
      <c r="G46" s="407"/>
      <c r="H46" s="407"/>
    </row>
    <row r="47" spans="1:8" ht="15" customHeight="1">
      <c r="A47" s="316"/>
      <c r="B47" s="316"/>
      <c r="C47" s="408" t="s">
        <v>341</v>
      </c>
      <c r="D47" s="408"/>
      <c r="E47" s="409" t="s">
        <v>398</v>
      </c>
      <c r="F47" s="409"/>
      <c r="G47" s="409"/>
      <c r="H47" s="409"/>
    </row>
    <row r="48" spans="1:8">
      <c r="A48" s="214" t="s">
        <v>301</v>
      </c>
      <c r="C48" s="213"/>
      <c r="D48" s="213"/>
      <c r="E48" s="213"/>
      <c r="F48" s="213"/>
      <c r="G48" s="394"/>
      <c r="H48" s="394"/>
    </row>
  </sheetData>
  <mergeCells count="29">
    <mergeCell ref="C47:D47"/>
    <mergeCell ref="E47:H47"/>
    <mergeCell ref="C44:D44"/>
    <mergeCell ref="E44:H44"/>
    <mergeCell ref="A46:B46"/>
    <mergeCell ref="C46:D46"/>
    <mergeCell ref="F46:H46"/>
    <mergeCell ref="E15:E17"/>
    <mergeCell ref="G48:H48"/>
    <mergeCell ref="F15:F17"/>
    <mergeCell ref="G15:G17"/>
    <mergeCell ref="H15:H17"/>
    <mergeCell ref="F43:H43"/>
    <mergeCell ref="A43:D43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Įvardytieji diapazonai</vt:lpstr>
      </vt:variant>
      <vt:variant>
        <vt:i4>33</vt:i4>
      </vt:variant>
    </vt:vector>
  </HeadingPairs>
  <TitlesOfParts>
    <vt:vector size="48" baseType="lpstr">
      <vt:lpstr>Forma Nr2 suvestinė</vt:lpstr>
      <vt:lpstr>Forma Nr.2 ML </vt:lpstr>
      <vt:lpstr>Forma Nr.2 S</vt:lpstr>
      <vt:lpstr>Forma Nr2 SB suv</vt:lpstr>
      <vt:lpstr>Forma Nr.2 SB</vt:lpstr>
      <vt:lpstr>Forma Nr.2 SB 1.4.4.28</vt:lpstr>
      <vt:lpstr>Forma Nr.2 VBD</vt:lpstr>
      <vt:lpstr>9 priedas</vt:lpstr>
      <vt:lpstr>Pažyma prie 9 priedo</vt:lpstr>
      <vt:lpstr>Gautų FS pažyma</vt:lpstr>
      <vt:lpstr>Gautų FS pažyma pagal šaltinį</vt:lpstr>
      <vt:lpstr>Sukauptų FS pažyma</vt:lpstr>
      <vt:lpstr>Sukauptų FS pažyma pagal šalt</vt:lpstr>
      <vt:lpstr>S7</vt:lpstr>
      <vt:lpstr>Pažyma apie pajamas</vt:lpstr>
      <vt:lpstr>'Forma Nr.2 ML '!Print_Titles</vt:lpstr>
      <vt:lpstr>'Forma Nr.2 ML '!Z_05B54777_5D6F_4067_9B5E_F0A938B54982_.wvu.Cols</vt:lpstr>
      <vt:lpstr>'Forma Nr.2 ML '!Z_05B54777_5D6F_4067_9B5E_F0A938B54982_.wvu.PrintTitles</vt:lpstr>
      <vt:lpstr>'Forma Nr.2 ML '!Z_112AFAC2_77EA_44AA_BEEF_6812D11534CE_.wvu.Cols</vt:lpstr>
      <vt:lpstr>'Forma Nr.2 ML '!Z_112AFAC2_77EA_44AA_BEEF_6812D11534CE_.wvu.PrintTitles</vt:lpstr>
      <vt:lpstr>'Forma Nr.2 ML '!Z_2639E812_3F06_4E8B_B45B_2B63CC97A751_.wvu.Cols</vt:lpstr>
      <vt:lpstr>'Forma Nr.2 ML '!Z_2639E812_3F06_4E8B_B45B_2B63CC97A751_.wvu.PrintTitles</vt:lpstr>
      <vt:lpstr>'Forma Nr.2 ML '!Z_47D04100_FABF_4D8C_9C0A_1DEC9335BC02_.wvu.Cols</vt:lpstr>
      <vt:lpstr>'Forma Nr.2 ML '!Z_47D04100_FABF_4D8C_9C0A_1DEC9335BC02_.wvu.PrintTitles</vt:lpstr>
      <vt:lpstr>'Forma Nr.2 ML '!Z_4837D77B_C401_4018_A777_ED8FA242E629_.wvu.Cols</vt:lpstr>
      <vt:lpstr>'Forma Nr.2 ML '!Z_4837D77B_C401_4018_A777_ED8FA242E629_.wvu.PrintTitles</vt:lpstr>
      <vt:lpstr>'Forma Nr.2 ML '!Z_57A1E72B_DFC1_4C5D_ABA7_C1A26EB31789_.wvu.Cols</vt:lpstr>
      <vt:lpstr>'Forma Nr.2 ML '!Z_57A1E72B_DFC1_4C5D_ABA7_C1A26EB31789_.wvu.PrintTitles</vt:lpstr>
      <vt:lpstr>'Forma Nr.2 ML '!Z_5FCAC33A_47AA_47EB_BE57_8622821F3718_.wvu.Cols</vt:lpstr>
      <vt:lpstr>'Forma Nr.2 ML '!Z_5FCAC33A_47AA_47EB_BE57_8622821F3718_.wvu.PrintTitles</vt:lpstr>
      <vt:lpstr>'Forma Nr.2 ML '!Z_758123A7_07DC_4CFE_A1C3_A6CC304C1338_.wvu.Cols</vt:lpstr>
      <vt:lpstr>'Forma Nr.2 ML '!Z_758123A7_07DC_4CFE_A1C3_A6CC304C1338_.wvu.PrintTitles</vt:lpstr>
      <vt:lpstr>'Forma Nr.2 ML '!Z_75BFD04C_8D34_49C9_A422_0335B0ABD698_.wvu.Cols</vt:lpstr>
      <vt:lpstr>'Forma Nr.2 ML '!Z_75BFD04C_8D34_49C9_A422_0335B0ABD698_.wvu.PrintTitles</vt:lpstr>
      <vt:lpstr>'Forma Nr.2 ML '!Z_7A632666_DBD4_4CFF_BD05_66382BD6FB9E_.wvu.Cols</vt:lpstr>
      <vt:lpstr>'Forma Nr.2 ML '!Z_7A632666_DBD4_4CFF_BD05_66382BD6FB9E_.wvu.PrintTitles</vt:lpstr>
      <vt:lpstr>'Forma Nr.2 ML '!Z_9B727EDB_49B4_42DC_BF97_3A35178E0BFD_.wvu.Cols</vt:lpstr>
      <vt:lpstr>'Forma Nr.2 ML '!Z_9B727EDB_49B4_42DC_BF97_3A35178E0BFD_.wvu.PrintTitles</vt:lpstr>
      <vt:lpstr>'Forma Nr.2 ML '!Z_A64B7B98_B658_4E89_BA3D_F49D1265D61E_.wvu.Cols</vt:lpstr>
      <vt:lpstr>'Forma Nr.2 ML '!Z_A64B7B98_B658_4E89_BA3D_F49D1265D61E_.wvu.PrintTitles</vt:lpstr>
      <vt:lpstr>'Forma Nr.2 ML '!Z_B9470AF3_226B_4213_A7B5_37AA221FCC86_.wvu.Cols</vt:lpstr>
      <vt:lpstr>'Forma Nr.2 ML '!Z_B9470AF3_226B_4213_A7B5_37AA221FCC86_.wvu.PrintTitles</vt:lpstr>
      <vt:lpstr>'Forma Nr.2 ML '!Z_D669FC1B_AE0B_4417_8D6F_8460D68D5677_.wvu.Cols</vt:lpstr>
      <vt:lpstr>'Forma Nr.2 ML '!Z_D669FC1B_AE0B_4417_8D6F_8460D68D5677_.wvu.PrintTitles</vt:lpstr>
      <vt:lpstr>'Forma Nr.2 ML '!Z_DF4717B8_E960_4300_AF40_4AC5F93B40E3_.wvu.Cols</vt:lpstr>
      <vt:lpstr>'Forma Nr.2 ML '!Z_DF4717B8_E960_4300_AF40_4AC5F93B40E3_.wvu.PrintTitles</vt:lpstr>
      <vt:lpstr>'Forma Nr.2 ML '!Z_F677807F_46FD_43C6_BB8F_08ECC7636E03_.wvu.Cols</vt:lpstr>
      <vt:lpstr>'Forma Nr.2 ML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Ieva Kazlauskienė</cp:lastModifiedBy>
  <cp:lastPrinted>2025-10-09T12:40:58Z</cp:lastPrinted>
  <dcterms:created xsi:type="dcterms:W3CDTF">2024-03-04T09:28:51Z</dcterms:created>
  <dcterms:modified xsi:type="dcterms:W3CDTF">2025-10-09T12:41:07Z</dcterms:modified>
  <cp:category/>
</cp:coreProperties>
</file>